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U134" i="1"/>
  <c r="N133"/>
  <c r="N132"/>
  <c r="N131"/>
  <c r="N129"/>
  <c r="AL128"/>
  <c r="AL130" s="1"/>
  <c r="AL134" s="1"/>
  <c r="AK128"/>
  <c r="AK130" s="1"/>
  <c r="AK134" s="1"/>
  <c r="AJ128"/>
  <c r="AJ130" s="1"/>
  <c r="AJ134" s="1"/>
  <c r="AI128"/>
  <c r="AI130" s="1"/>
  <c r="AI134" s="1"/>
  <c r="AH128"/>
  <c r="AH130" s="1"/>
  <c r="AH134" s="1"/>
  <c r="AG128"/>
  <c r="AG130" s="1"/>
  <c r="AG134" s="1"/>
  <c r="AF128"/>
  <c r="AF130" s="1"/>
  <c r="AF134" s="1"/>
  <c r="AE128"/>
  <c r="AE130" s="1"/>
  <c r="AE134" s="1"/>
  <c r="AD128"/>
  <c r="AD130" s="1"/>
  <c r="AD134" s="1"/>
  <c r="AC128"/>
  <c r="AC130" s="1"/>
  <c r="AC134" s="1"/>
  <c r="AB128"/>
  <c r="AB130" s="1"/>
  <c r="AB134" s="1"/>
  <c r="AA128"/>
  <c r="AA130" s="1"/>
  <c r="AA134" s="1"/>
  <c r="Z128"/>
  <c r="Z130" s="1"/>
  <c r="Z134" s="1"/>
  <c r="Y128"/>
  <c r="Y130" s="1"/>
  <c r="Y134" s="1"/>
  <c r="X128"/>
  <c r="X130" s="1"/>
  <c r="X134" s="1"/>
  <c r="W128"/>
  <c r="W130" s="1"/>
  <c r="W134" s="1"/>
  <c r="V128"/>
  <c r="V130" s="1"/>
  <c r="V134" s="1"/>
  <c r="U128"/>
  <c r="T128"/>
  <c r="T130" s="1"/>
  <c r="T134" s="1"/>
  <c r="S128"/>
  <c r="S130" s="1"/>
  <c r="S134" s="1"/>
  <c r="R128"/>
  <c r="R130" s="1"/>
  <c r="R134" s="1"/>
  <c r="Q128"/>
  <c r="Q130" s="1"/>
  <c r="Q134" s="1"/>
  <c r="P128"/>
  <c r="P130" s="1"/>
  <c r="P134" s="1"/>
  <c r="O128"/>
  <c r="O130" s="1"/>
  <c r="O134" s="1"/>
  <c r="N127"/>
  <c r="N126"/>
  <c r="F126" s="1"/>
  <c r="N125"/>
  <c r="F125"/>
  <c r="N124"/>
  <c r="F124" s="1"/>
  <c r="N123"/>
  <c r="N122"/>
  <c r="F122"/>
  <c r="N121"/>
  <c r="F121" s="1"/>
  <c r="N120"/>
  <c r="F120"/>
  <c r="N119"/>
  <c r="F119" s="1"/>
  <c r="N118"/>
  <c r="F118"/>
  <c r="N117"/>
  <c r="F117" s="1"/>
  <c r="N116"/>
  <c r="F116"/>
  <c r="N115"/>
  <c r="F115" s="1"/>
  <c r="N114"/>
  <c r="F114"/>
  <c r="N113"/>
  <c r="F113" s="1"/>
  <c r="N112"/>
  <c r="F112"/>
  <c r="N111"/>
  <c r="F111" s="1"/>
  <c r="N110"/>
  <c r="F110"/>
  <c r="N109"/>
  <c r="F109" s="1"/>
  <c r="N108"/>
  <c r="F108"/>
  <c r="N107"/>
  <c r="F107" s="1"/>
  <c r="N106"/>
  <c r="F106"/>
  <c r="N105"/>
  <c r="F105" s="1"/>
  <c r="N104"/>
  <c r="F104"/>
  <c r="N103"/>
  <c r="F103" s="1"/>
  <c r="N102"/>
  <c r="F102"/>
  <c r="N101"/>
  <c r="F101" s="1"/>
  <c r="N100"/>
  <c r="F100"/>
  <c r="N99"/>
  <c r="F99" s="1"/>
  <c r="N98"/>
  <c r="F98"/>
  <c r="N97"/>
  <c r="F97" s="1"/>
  <c r="N96"/>
  <c r="F96"/>
  <c r="N95"/>
  <c r="F95" s="1"/>
  <c r="N94"/>
  <c r="N93"/>
  <c r="F93" s="1"/>
  <c r="N92"/>
  <c r="F92"/>
  <c r="N91"/>
  <c r="F91" s="1"/>
  <c r="N90"/>
  <c r="F90"/>
  <c r="N89"/>
  <c r="N88"/>
  <c r="N87"/>
  <c r="F87"/>
  <c r="N86"/>
  <c r="N85"/>
  <c r="N84"/>
  <c r="F84"/>
  <c r="N83"/>
  <c r="F83" s="1"/>
  <c r="N82"/>
  <c r="N81"/>
  <c r="F81"/>
  <c r="N80"/>
  <c r="N79"/>
  <c r="F79"/>
  <c r="N78"/>
  <c r="F78" s="1"/>
  <c r="N77"/>
  <c r="N76"/>
  <c r="N75"/>
  <c r="F75" s="1"/>
  <c r="N74"/>
  <c r="F74"/>
  <c r="N73"/>
  <c r="F73" s="1"/>
  <c r="N72"/>
  <c r="N71"/>
  <c r="N70"/>
  <c r="N69"/>
  <c r="F69" s="1"/>
  <c r="N68"/>
  <c r="F68"/>
  <c r="N67"/>
  <c r="F67" s="1"/>
  <c r="N66"/>
  <c r="F66"/>
  <c r="N65"/>
  <c r="F65" s="1"/>
  <c r="N64"/>
  <c r="F64"/>
  <c r="N63"/>
  <c r="F63" s="1"/>
  <c r="N62"/>
  <c r="F62"/>
  <c r="N61"/>
  <c r="F61" s="1"/>
  <c r="N60"/>
  <c r="F60"/>
  <c r="N59"/>
  <c r="F59" s="1"/>
  <c r="N58"/>
  <c r="F58"/>
  <c r="N57"/>
  <c r="F57" s="1"/>
  <c r="N56"/>
  <c r="F56"/>
  <c r="N55"/>
  <c r="F55" s="1"/>
  <c r="N54"/>
  <c r="F54"/>
  <c r="N53"/>
  <c r="F53" s="1"/>
  <c r="N52"/>
  <c r="F52"/>
  <c r="N51"/>
  <c r="F51" s="1"/>
  <c r="N50"/>
  <c r="F50"/>
  <c r="N49"/>
  <c r="F49" s="1"/>
  <c r="N48"/>
  <c r="F48"/>
  <c r="N47"/>
  <c r="F47" s="1"/>
  <c r="N46"/>
  <c r="F46"/>
  <c r="N45"/>
  <c r="F45" s="1"/>
  <c r="N44"/>
  <c r="F44"/>
  <c r="N43"/>
  <c r="F43" s="1"/>
  <c r="N42"/>
  <c r="F42"/>
  <c r="N41"/>
  <c r="F41" s="1"/>
  <c r="N40"/>
  <c r="F40"/>
  <c r="N39"/>
  <c r="F39" s="1"/>
  <c r="N38"/>
  <c r="F38"/>
  <c r="N37"/>
  <c r="N36"/>
  <c r="N35"/>
  <c r="F35"/>
  <c r="N34"/>
  <c r="N33"/>
  <c r="N32"/>
  <c r="N31"/>
  <c r="F31" s="1"/>
  <c r="N30"/>
  <c r="F30"/>
  <c r="N29"/>
  <c r="N28"/>
  <c r="N27"/>
  <c r="N26"/>
  <c r="N25"/>
  <c r="N24"/>
  <c r="N23"/>
  <c r="N22"/>
  <c r="N21"/>
  <c r="N20"/>
  <c r="N19"/>
  <c r="F19"/>
  <c r="N18"/>
  <c r="F18" s="1"/>
  <c r="F33" s="1"/>
  <c r="N17"/>
  <c r="N16"/>
  <c r="N15"/>
  <c r="N14"/>
  <c r="N13"/>
  <c r="N12"/>
  <c r="N11"/>
  <c r="F11"/>
  <c r="F15" s="1"/>
  <c r="N10"/>
  <c r="N9"/>
  <c r="N128" l="1"/>
  <c r="N130" s="1"/>
  <c r="N134" s="1"/>
  <c r="F128"/>
  <c r="F129" s="1"/>
</calcChain>
</file>

<file path=xl/sharedStrings.xml><?xml version="1.0" encoding="utf-8"?>
<sst xmlns="http://schemas.openxmlformats.org/spreadsheetml/2006/main" count="514" uniqueCount="286">
  <si>
    <t>PLAN NABAVE OSNOVNE ŠKOLE LAPAD ZA 2015. GODINU</t>
  </si>
  <si>
    <t>Tek. br.</t>
  </si>
  <si>
    <t>Predmet nabave</t>
  </si>
  <si>
    <t>Evid.br.nab.</t>
  </si>
  <si>
    <t>Projekt/Aktivnost</t>
  </si>
  <si>
    <t>Konto</t>
  </si>
  <si>
    <t>Procijenjena vrijednost nabave ( Kn )</t>
  </si>
  <si>
    <t>Vrsta postupka</t>
  </si>
  <si>
    <t>Ugovor ili okvirni sporazum</t>
  </si>
  <si>
    <t>Planirani početak postupka</t>
  </si>
  <si>
    <t>Planirano trajanje ugovora ili OS</t>
  </si>
  <si>
    <t>Napomena</t>
  </si>
  <si>
    <t>Fin plan 2015</t>
  </si>
  <si>
    <t>tekući-ms</t>
  </si>
  <si>
    <t>tek održ ms</t>
  </si>
  <si>
    <t>tek odr.ims</t>
  </si>
  <si>
    <t>inform</t>
  </si>
  <si>
    <t>kapitalna / Zgrade</t>
  </si>
  <si>
    <t>kapitaln/ oprema/grad+mzos</t>
  </si>
  <si>
    <t>Oprema/ostalo</t>
  </si>
  <si>
    <t>pb</t>
  </si>
  <si>
    <t>pb-učenici</t>
  </si>
  <si>
    <t>srs</t>
  </si>
  <si>
    <t>uč natj-grad</t>
  </si>
  <si>
    <t>uč natj-mzos</t>
  </si>
  <si>
    <t>dod nast-grad</t>
  </si>
  <si>
    <t>dod nast-donacije</t>
  </si>
  <si>
    <t>ost.proj-grad</t>
  </si>
  <si>
    <t>ost.proj-donacije</t>
  </si>
  <si>
    <t>ššk-grad</t>
  </si>
  <si>
    <t>ššk-učen</t>
  </si>
  <si>
    <t>žsv</t>
  </si>
  <si>
    <t>TN</t>
  </si>
  <si>
    <t>Comen</t>
  </si>
  <si>
    <t>kmt</t>
  </si>
  <si>
    <t>HZZZ-mjere zapošljavanja</t>
  </si>
  <si>
    <t>mzos-redoviti</t>
  </si>
  <si>
    <t>I. JAVNA NABAVA VELIKE VRIJEDNOSTI</t>
  </si>
  <si>
    <t>ROBE</t>
  </si>
  <si>
    <t>1.</t>
  </si>
  <si>
    <t>230000 z 1. god</t>
  </si>
  <si>
    <t>RADOVI</t>
  </si>
  <si>
    <t>Nadogradnja 2. kata na trktu "A" OŠ Lapad</t>
  </si>
  <si>
    <t>056001/057002</t>
  </si>
  <si>
    <t>Otvoreni postupak</t>
  </si>
  <si>
    <t>Ugovor</t>
  </si>
  <si>
    <t>proceduru nabave provodi Grad Dubrovnik</t>
  </si>
  <si>
    <t>USLUGE</t>
  </si>
  <si>
    <t>I.  UKUPNO NABAVA VELIKE VRIJEDNOSTI:</t>
  </si>
  <si>
    <t>II. JAVNA NABAVA MALE VRIJEDNOSTI</t>
  </si>
  <si>
    <t>Opskrba električnom energijom</t>
  </si>
  <si>
    <t>054001</t>
  </si>
  <si>
    <t>32231</t>
  </si>
  <si>
    <t>Okvirni sporazum</t>
  </si>
  <si>
    <t>GEN -I   CPV-09310000-5</t>
  </si>
  <si>
    <t>Razdvoji</t>
  </si>
  <si>
    <t>2.</t>
  </si>
  <si>
    <t>Nabava lož ulja ekstra lakog</t>
  </si>
  <si>
    <t>32239</t>
  </si>
  <si>
    <t>GEN -I</t>
  </si>
  <si>
    <t>Nadopuni</t>
  </si>
  <si>
    <t>1</t>
  </si>
  <si>
    <t>Usluge stručnog nadzora na radovima nadogradnje 2. kata trakta "A" OŠ Lapad</t>
  </si>
  <si>
    <t>Plan nabave Grad Dubrovnik</t>
  </si>
  <si>
    <t>2</t>
  </si>
  <si>
    <t>Ostale usluge vezane za radove nadogradnje OŠ Lapad</t>
  </si>
  <si>
    <t>3</t>
  </si>
  <si>
    <t>Usluge pripreme i dostave prehrane učenicima u produženom boravku</t>
  </si>
  <si>
    <t>055006</t>
  </si>
  <si>
    <t>nadopuni</t>
  </si>
  <si>
    <t>4</t>
  </si>
  <si>
    <t>pojedinačni ugovori roditelj/škola</t>
  </si>
  <si>
    <t>dopuni</t>
  </si>
  <si>
    <t>5</t>
  </si>
  <si>
    <t>II.  UKUPNO NABAVA MALE VRIJEDNOSTI:</t>
  </si>
  <si>
    <t>III. NABAVA ISPOD ZAKONSKOG PRAGA- BAGATELNA NABAVA</t>
  </si>
  <si>
    <t>Popravak vodovodnih i kanalizacijskih instalacija</t>
  </si>
  <si>
    <t>054003</t>
  </si>
  <si>
    <t>Nabava ispod zakonskog praga</t>
  </si>
  <si>
    <t>Narudžbenica</t>
  </si>
  <si>
    <t>Popravak aluminijskih otvora na zgradi</t>
  </si>
  <si>
    <t>Popravak parketa po učionicama</t>
  </si>
  <si>
    <t>Popravak oštećenog dijela fasade OŠ Lapad</t>
  </si>
  <si>
    <t>Ugradnja rasvjetnih lampi u učionice</t>
  </si>
  <si>
    <t>6</t>
  </si>
  <si>
    <t>Popravak krova na zgradi PŠM</t>
  </si>
  <si>
    <t>054003/055021</t>
  </si>
  <si>
    <t>7</t>
  </si>
  <si>
    <t>Usluge održavanja instalacija centralnog grijanja</t>
  </si>
  <si>
    <t>na neodređeno vrijeme ( početak 01.04.2010.)</t>
  </si>
  <si>
    <t>Termoinženjering</t>
  </si>
  <si>
    <t>8</t>
  </si>
  <si>
    <t>Usluge održavanja tehničke sigurnosti zgrada-viddeo nadzor</t>
  </si>
  <si>
    <t>Almel</t>
  </si>
  <si>
    <t>9</t>
  </si>
  <si>
    <t>Ostale nespomenute usluge održavanja građevinskih objekata (staklarski radovi)</t>
  </si>
  <si>
    <t>Postavljanje bežične lokalne mreže (kabliranje)</t>
  </si>
  <si>
    <t>10</t>
  </si>
  <si>
    <t>Usluge održavanja računalne opreme</t>
  </si>
  <si>
    <t>na neodređeno vrijeme ( početak 10.11.2008.)</t>
  </si>
  <si>
    <t>Arcus</t>
  </si>
  <si>
    <t>11</t>
  </si>
  <si>
    <t>Usluge održavanja ostale uredske opreme (totokopirni uređaji digitroni, TV itd.)</t>
  </si>
  <si>
    <t>Usluge održavanja učioničkog namještaja i ostale učioničke opreme</t>
  </si>
  <si>
    <t>12</t>
  </si>
  <si>
    <t>Usluge održavanja hortikulturnih površina</t>
  </si>
  <si>
    <t>Vrtlarko</t>
  </si>
  <si>
    <t>13</t>
  </si>
  <si>
    <t>Ostale usluge održavanja vanjskih  površina</t>
  </si>
  <si>
    <t>14</t>
  </si>
  <si>
    <t>Usluge održavanja poslovnog programa (računovodstvo)</t>
  </si>
  <si>
    <t>Pavlović</t>
  </si>
  <si>
    <t>15</t>
  </si>
  <si>
    <t>Usluge održavanja poslovnog programa (METEL-knjižnica)</t>
  </si>
  <si>
    <t>Point Varaždin</t>
  </si>
  <si>
    <t>16</t>
  </si>
  <si>
    <t>Usluge održavanja ostalih poslovnih računalnih programa</t>
  </si>
  <si>
    <t>17</t>
  </si>
  <si>
    <t>Seminari, savjetovanja i simpoziji</t>
  </si>
  <si>
    <t>18</t>
  </si>
  <si>
    <t>Usluge čišćenja i kontrole dimovodnih objekata i ostale ekološke usluge</t>
  </si>
  <si>
    <t>19</t>
  </si>
  <si>
    <t>Zakupnine i najamnine za opremu</t>
  </si>
  <si>
    <t>20</t>
  </si>
  <si>
    <t>Usluge izrade energetskog certifikata školskih zgrada</t>
  </si>
  <si>
    <t xml:space="preserve">36 mjeseca </t>
  </si>
  <si>
    <t>Procedura nabave Grad Dubrovnik</t>
  </si>
  <si>
    <t>21</t>
  </si>
  <si>
    <t>Usluge projektantskog nadzora na radovima nadogradnje OŠ Lapad</t>
  </si>
  <si>
    <t>Proceduraa nabave Grad Dubrovnik</t>
  </si>
  <si>
    <t>22</t>
  </si>
  <si>
    <t>Naknade za smještaj na službenom putu u zemlji</t>
  </si>
  <si>
    <t>23</t>
  </si>
  <si>
    <t>Naknade za smještaj na službenom putu u inozemstvo</t>
  </si>
  <si>
    <t>24</t>
  </si>
  <si>
    <t>Naknade za prijevoz na službenom putu u zemlji</t>
  </si>
  <si>
    <t>25</t>
  </si>
  <si>
    <t>Naknade za prijevoz na službenom putu u inozemstvo</t>
  </si>
  <si>
    <t>Putni nalog/Katalog stručnih skupova</t>
  </si>
  <si>
    <t>26</t>
  </si>
  <si>
    <t>Električna energija - mrežarina</t>
  </si>
  <si>
    <t>27</t>
  </si>
  <si>
    <t>Telekomunikacijske usluge</t>
  </si>
  <si>
    <t>32311/32312</t>
  </si>
  <si>
    <t>T - com</t>
  </si>
  <si>
    <t>28</t>
  </si>
  <si>
    <t>Poštanske usluge</t>
  </si>
  <si>
    <t>29</t>
  </si>
  <si>
    <t>Ostale usluge za komunikaciju i prijevoz/ učenička natjecanja-županija</t>
  </si>
  <si>
    <t>30</t>
  </si>
  <si>
    <t>Osatale usluge za komunikaciju i prijevoz učenika na terenskoj nastavi - niži razredi / izleti/ekskurzije</t>
  </si>
  <si>
    <t>31</t>
  </si>
  <si>
    <t>Osatale usluge za komunikaciju i prijevoz učenika na terenskoj nastavi - viši razredi / ekskurzije</t>
  </si>
  <si>
    <t>32</t>
  </si>
  <si>
    <t>Sufinanciranje prehrane učenika na učeničkim natjecanjima</t>
  </si>
  <si>
    <t>33</t>
  </si>
  <si>
    <t>Sufinanciranje cijene prijevoza učenika</t>
  </si>
  <si>
    <t>34</t>
  </si>
  <si>
    <t>Ugovori o djelu profesora-vanjskih suradnika / rock band i dodatna nastava u produženom boravku</t>
  </si>
  <si>
    <t>35</t>
  </si>
  <si>
    <t>Ugovori o djelu profesora-vanjskih suradnika / predavači na žsv/</t>
  </si>
  <si>
    <t>36</t>
  </si>
  <si>
    <t>Ugovori o djelu profesora/trenera-vanjskih suradnika / rad s učenicima u ŠŠK/-5 trenera-različite grupe po vrsti sporta</t>
  </si>
  <si>
    <t>37</t>
  </si>
  <si>
    <t>Tisak</t>
  </si>
  <si>
    <t>38</t>
  </si>
  <si>
    <t>Usluge promidžbe i informiranja</t>
  </si>
  <si>
    <t>39</t>
  </si>
  <si>
    <t>Licence</t>
  </si>
  <si>
    <t>40</t>
  </si>
  <si>
    <t>Zdravstvene usluge (Obvezni i preventivni pregledi zaposlenika)</t>
  </si>
  <si>
    <t>41</t>
  </si>
  <si>
    <t>Laboratorijske usluge</t>
  </si>
  <si>
    <t>42</t>
  </si>
  <si>
    <t>Opskrba vodom</t>
  </si>
  <si>
    <t>43</t>
  </si>
  <si>
    <t>Usluge odvoza komunalnog otpada (Čistoća)</t>
  </si>
  <si>
    <t>44</t>
  </si>
  <si>
    <t>Ostale komunalne usluge (Vodni i komunalni doprinos)</t>
  </si>
  <si>
    <t xml:space="preserve">Rješenje </t>
  </si>
  <si>
    <t>12 mjeseci</t>
  </si>
  <si>
    <t>45</t>
  </si>
  <si>
    <t>Usluge deratizacije, dezinfekcije i dezinsekcije</t>
  </si>
  <si>
    <t>46</t>
  </si>
  <si>
    <t>Osiguranje imovine</t>
  </si>
  <si>
    <t>47</t>
  </si>
  <si>
    <t>Zaštitarske usluge</t>
  </si>
  <si>
    <t>48</t>
  </si>
  <si>
    <t>Usluge odvjetnika, pravnika,savjetnika, i ostale intelektualne usluge</t>
  </si>
  <si>
    <t>49</t>
  </si>
  <si>
    <t>Članarine</t>
  </si>
  <si>
    <t>50</t>
  </si>
  <si>
    <t>Administrativne, sudske i  javnobilježničke pristojbe</t>
  </si>
  <si>
    <t xml:space="preserve">Ugovor </t>
  </si>
  <si>
    <t>51</t>
  </si>
  <si>
    <t>Ostale intelektualne usluge ( certifikati za ispravnost zgrada i opreme, i sl...)</t>
  </si>
  <si>
    <t>Autorski honorari</t>
  </si>
  <si>
    <t>52</t>
  </si>
  <si>
    <t>Usluge rada kućnog majstora vanjskog suradnika (ugovor o djelu) u PŠ Montovjerna</t>
  </si>
  <si>
    <t>53</t>
  </si>
  <si>
    <t>Usluge pranja, čišćenje i sl…</t>
  </si>
  <si>
    <t>54</t>
  </si>
  <si>
    <t>Grafičke i tiskarske usluge, film i izrada fotografija</t>
  </si>
  <si>
    <t>55</t>
  </si>
  <si>
    <t>Film i izrada fotografija</t>
  </si>
  <si>
    <t>56</t>
  </si>
  <si>
    <t>Ostale nespomenute usluge</t>
  </si>
  <si>
    <t>57</t>
  </si>
  <si>
    <t>Usluge platnog prometa</t>
  </si>
  <si>
    <t>58</t>
  </si>
  <si>
    <t>Nabava računalne opreme</t>
  </si>
  <si>
    <t>59</t>
  </si>
  <si>
    <t>Nabava uredskog pokućstva</t>
  </si>
  <si>
    <t>60</t>
  </si>
  <si>
    <t>Nabava učioničkog pokućstva</t>
  </si>
  <si>
    <t>Nabava ostale uredske opreme</t>
  </si>
  <si>
    <t>Nabava radio i TV prijamnika</t>
  </si>
  <si>
    <t>61</t>
  </si>
  <si>
    <t>Nabava opreme za grijanje, ventilaciju i hlađenje</t>
  </si>
  <si>
    <t>62</t>
  </si>
  <si>
    <t>Nabava opreme za održavanje i zaštitu</t>
  </si>
  <si>
    <t>Nabava-Precizni i optički instrumenti</t>
  </si>
  <si>
    <t>Nabava ostalih instrumenata, uređaja i strojeva</t>
  </si>
  <si>
    <t>Nabava sportske opreme</t>
  </si>
  <si>
    <t>Nabava glazbenih instrumenata i opreme</t>
  </si>
  <si>
    <t>63</t>
  </si>
  <si>
    <t>Nabava knjiga -obveznih lektirnih naslova u školskoj knjižnici</t>
  </si>
  <si>
    <t>64</t>
  </si>
  <si>
    <t>Nabava stručne literature ( časopisi za knjižnicu i strčna literatura za zaposlenike )</t>
  </si>
  <si>
    <t>65</t>
  </si>
  <si>
    <t>Nabava uredskog materijala</t>
  </si>
  <si>
    <t>Narodne novine</t>
  </si>
  <si>
    <t>66</t>
  </si>
  <si>
    <t xml:space="preserve">Nabava ostalih uredskih potrepština (toneri, </t>
  </si>
  <si>
    <t>67</t>
  </si>
  <si>
    <t>Namirnice za učenike</t>
  </si>
  <si>
    <t>68</t>
  </si>
  <si>
    <t>Ostali materijal i sirovine za učenike / projekti iznad standarda</t>
  </si>
  <si>
    <t>69</t>
  </si>
  <si>
    <t>Nabava  potrepština za sanitarne čvorove</t>
  </si>
  <si>
    <t>Primorac</t>
  </si>
  <si>
    <t>70</t>
  </si>
  <si>
    <t>Nabava materijala za higijenske potrebe i njegu</t>
  </si>
  <si>
    <t>71</t>
  </si>
  <si>
    <t>Nabava radne odjeće i obuće za tehničko osoblje i prof. tjelesne kulture</t>
  </si>
  <si>
    <t>72</t>
  </si>
  <si>
    <t>Materijal i dijelovi za tekuće i investicijsko održavanje zgrada (elektro materijal, ličilački materijal , i s…)</t>
  </si>
  <si>
    <t>73</t>
  </si>
  <si>
    <t>Materijal i dijelovi za tekuće i investicijsko održavanje opreme</t>
  </si>
  <si>
    <t>74</t>
  </si>
  <si>
    <t xml:space="preserve">Ostali materijal i dijelovi za tekuće i investicijsko održavanje </t>
  </si>
  <si>
    <t>75</t>
  </si>
  <si>
    <t xml:space="preserve">Plin </t>
  </si>
  <si>
    <t>76</t>
  </si>
  <si>
    <t>Nabava kratkotrajne imovine ( didaktika i sl.)</t>
  </si>
  <si>
    <t>77</t>
  </si>
  <si>
    <t>Reprezentacija</t>
  </si>
  <si>
    <t>78</t>
  </si>
  <si>
    <t>Nabava protokolarnih darova</t>
  </si>
  <si>
    <t>Ostali nespomenuti rashodi poslovanja</t>
  </si>
  <si>
    <t>79</t>
  </si>
  <si>
    <t>Naknade za prijevoz na posao i s posla</t>
  </si>
  <si>
    <t>80</t>
  </si>
  <si>
    <t>Dnevnice za službeni put u zemlji</t>
  </si>
  <si>
    <t>81</t>
  </si>
  <si>
    <t>Dnevnice za službeni put u inozemstvo</t>
  </si>
  <si>
    <t>82</t>
  </si>
  <si>
    <t>Naknada troškova službenog puta osobama izvan radnog odnosa</t>
  </si>
  <si>
    <t>055037</t>
  </si>
  <si>
    <t>83</t>
  </si>
  <si>
    <t>Ostale naknade troškova  osobama izvan radnog odnosa</t>
  </si>
  <si>
    <t>III.  UKUPNO NABAVA BAGATELNE VRIJEDNOSTI:</t>
  </si>
  <si>
    <t>SVEUKUPNO JAVNA NABAVA 2014.</t>
  </si>
  <si>
    <t>plaće</t>
  </si>
  <si>
    <t>ukupno</t>
  </si>
  <si>
    <r>
      <t>Obrazloženje:</t>
    </r>
    <r>
      <rPr>
        <sz val="8"/>
        <color theme="1"/>
        <rFont val="Calibri"/>
        <family val="2"/>
        <scheme val="minor"/>
      </rPr>
      <t xml:space="preserve"> Sukladno  Zakonu o javnoj nabavi ( NN br. 90/11., 83/13., 143/13.,13/14.)  Naručitelji koji su obveznici Zakona o javnoj nabavi izrađuju plan nabave za proračunsku godinu. Plan se temelji na stvarnim potrebama naručitelja i planiranim sredstvima u Financijskom planu OŠ Lapad</t>
    </r>
  </si>
  <si>
    <t>FP 2013</t>
  </si>
  <si>
    <t>FP 2015</t>
  </si>
  <si>
    <t>Klasa:</t>
  </si>
  <si>
    <t>FP 2016</t>
  </si>
  <si>
    <t>Urbroj:</t>
  </si>
  <si>
    <t>FP 2014</t>
  </si>
  <si>
    <t xml:space="preserve">Dubrovnik, </t>
  </si>
  <si>
    <t>Ravnateljica</t>
  </si>
  <si>
    <t>Razlika</t>
  </si>
  <si>
    <t>Mirjana Kaznačić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</si>
</sst>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17" fontId="2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/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4" fontId="2" fillId="0" borderId="0" xfId="0" applyNumberFormat="1" applyFont="1"/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1" xfId="0" applyFont="1" applyBorder="1" applyAlignment="1"/>
    <xf numFmtId="0" fontId="5" fillId="0" borderId="0" xfId="0" applyFont="1"/>
    <xf numFmtId="4" fontId="5" fillId="0" borderId="0" xfId="0" applyNumberFormat="1" applyFont="1"/>
    <xf numFmtId="3" fontId="5" fillId="0" borderId="0" xfId="0" applyNumberFormat="1" applyFont="1"/>
    <xf numFmtId="4" fontId="2" fillId="0" borderId="0" xfId="0" applyNumberFormat="1" applyFont="1" applyAlignment="1">
      <alignment vertical="center" wrapText="1"/>
    </xf>
    <xf numFmtId="3" fontId="3" fillId="0" borderId="0" xfId="0" applyNumberFormat="1" applyFont="1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X160"/>
  <sheetViews>
    <sheetView tabSelected="1" topLeftCell="B1" workbookViewId="0">
      <selection activeCell="AS18" sqref="AS18"/>
    </sheetView>
  </sheetViews>
  <sheetFormatPr defaultRowHeight="11.25"/>
  <cols>
    <col min="1" max="1" width="3.7109375" style="1" hidden="1" customWidth="1"/>
    <col min="2" max="2" width="25.5703125" style="1" customWidth="1"/>
    <col min="3" max="3" width="8.85546875" style="1" bestFit="1" customWidth="1"/>
    <col min="4" max="4" width="7" style="1" customWidth="1"/>
    <col min="5" max="5" width="6.7109375" style="6" bestFit="1" customWidth="1"/>
    <col min="6" max="6" width="13.5703125" style="1" bestFit="1" customWidth="1"/>
    <col min="7" max="7" width="17.5703125" style="1" customWidth="1"/>
    <col min="8" max="8" width="14.42578125" style="6" customWidth="1"/>
    <col min="9" max="9" width="12.5703125" style="1" customWidth="1"/>
    <col min="10" max="11" width="15.140625" style="1" customWidth="1"/>
    <col min="12" max="12" width="12.7109375" style="1" hidden="1" customWidth="1"/>
    <col min="13" max="13" width="11.140625" style="1" hidden="1" customWidth="1"/>
    <col min="14" max="14" width="10" style="2" hidden="1" customWidth="1"/>
    <col min="15" max="15" width="7.85546875" style="1" hidden="1" customWidth="1"/>
    <col min="16" max="17" width="8.5703125" style="1" hidden="1" customWidth="1"/>
    <col min="18" max="18" width="5.7109375" style="1" hidden="1" customWidth="1"/>
    <col min="19" max="19" width="9.28515625" style="1" hidden="1" customWidth="1"/>
    <col min="20" max="20" width="8.140625" style="1" hidden="1" customWidth="1"/>
    <col min="21" max="21" width="7" style="1" hidden="1" customWidth="1"/>
    <col min="22" max="22" width="6.5703125" style="1" hidden="1" customWidth="1"/>
    <col min="23" max="23" width="8" style="1" hidden="1" customWidth="1"/>
    <col min="24" max="24" width="6.5703125" style="1" hidden="1" customWidth="1"/>
    <col min="25" max="25" width="9" style="1" hidden="1" customWidth="1"/>
    <col min="26" max="26" width="9.42578125" style="1" hidden="1" customWidth="1"/>
    <col min="27" max="29" width="6.85546875" style="1" hidden="1" customWidth="1"/>
    <col min="30" max="31" width="6.5703125" style="1" hidden="1" customWidth="1"/>
    <col min="32" max="32" width="6.85546875" style="1" hidden="1" customWidth="1"/>
    <col min="33" max="33" width="5.7109375" style="1" hidden="1" customWidth="1"/>
    <col min="34" max="34" width="6.5703125" style="1" hidden="1" customWidth="1"/>
    <col min="35" max="37" width="5.7109375" style="1" hidden="1" customWidth="1"/>
    <col min="38" max="38" width="10.140625" style="1" hidden="1" customWidth="1"/>
    <col min="39" max="40" width="0" style="1" hidden="1" customWidth="1"/>
    <col min="41" max="16384" width="9.140625" style="1"/>
  </cols>
  <sheetData>
    <row r="2" spans="1:42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42">
      <c r="A4" s="3"/>
      <c r="B4" s="3"/>
      <c r="C4" s="3"/>
      <c r="D4" s="3"/>
      <c r="E4" s="4"/>
      <c r="F4" s="3"/>
      <c r="G4" s="3"/>
      <c r="H4" s="4"/>
      <c r="I4" s="3"/>
      <c r="J4" s="3"/>
      <c r="K4" s="3"/>
    </row>
    <row r="5" spans="1:42" ht="4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6"/>
      <c r="M5" s="7"/>
      <c r="N5" s="7" t="s">
        <v>12</v>
      </c>
      <c r="O5" s="6" t="s">
        <v>13</v>
      </c>
      <c r="P5" s="6" t="s">
        <v>14</v>
      </c>
      <c r="Q5" s="1" t="s">
        <v>15</v>
      </c>
      <c r="R5" s="1" t="s">
        <v>16</v>
      </c>
      <c r="S5" s="8" t="s">
        <v>17</v>
      </c>
      <c r="T5" s="8" t="s">
        <v>18</v>
      </c>
      <c r="U5" s="8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9" t="s">
        <v>25</v>
      </c>
      <c r="AB5" s="9" t="s">
        <v>26</v>
      </c>
      <c r="AC5" s="9" t="s">
        <v>27</v>
      </c>
      <c r="AD5" s="9" t="s">
        <v>28</v>
      </c>
      <c r="AE5" s="1" t="s">
        <v>29</v>
      </c>
      <c r="AF5" s="1" t="s">
        <v>30</v>
      </c>
      <c r="AG5" s="1" t="s">
        <v>31</v>
      </c>
      <c r="AH5" s="1" t="s">
        <v>32</v>
      </c>
      <c r="AI5" s="1" t="s">
        <v>33</v>
      </c>
      <c r="AJ5" s="1" t="s">
        <v>34</v>
      </c>
      <c r="AK5" s="9" t="s">
        <v>35</v>
      </c>
      <c r="AL5" s="1" t="s">
        <v>36</v>
      </c>
    </row>
    <row r="6" spans="1:42">
      <c r="A6" s="10">
        <v>1</v>
      </c>
      <c r="B6" s="10">
        <v>2</v>
      </c>
      <c r="C6" s="10">
        <v>3</v>
      </c>
      <c r="D6" s="10"/>
      <c r="E6" s="10"/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</row>
    <row r="7" spans="1:42">
      <c r="A7" s="67" t="s">
        <v>37</v>
      </c>
      <c r="B7" s="67"/>
      <c r="C7" s="67"/>
      <c r="D7" s="67"/>
      <c r="E7" s="67"/>
      <c r="F7" s="67"/>
      <c r="G7" s="67"/>
      <c r="H7" s="67"/>
      <c r="I7" s="67"/>
      <c r="J7" s="67"/>
      <c r="K7" s="67"/>
      <c r="S7" s="2"/>
      <c r="T7" s="2"/>
      <c r="U7" s="2"/>
    </row>
    <row r="8" spans="1:42">
      <c r="A8" s="69" t="s">
        <v>38</v>
      </c>
      <c r="B8" s="70"/>
      <c r="C8" s="70"/>
      <c r="D8" s="70"/>
      <c r="E8" s="70"/>
      <c r="F8" s="70"/>
      <c r="G8" s="70"/>
      <c r="H8" s="70"/>
      <c r="I8" s="70"/>
      <c r="J8" s="70"/>
      <c r="K8" s="71"/>
      <c r="S8" s="2"/>
      <c r="T8" s="2"/>
      <c r="U8" s="2"/>
    </row>
    <row r="9" spans="1:42">
      <c r="A9" s="4" t="s">
        <v>39</v>
      </c>
      <c r="B9" s="11"/>
      <c r="C9" s="12"/>
      <c r="D9" s="12"/>
      <c r="E9" s="12"/>
      <c r="F9" s="13"/>
      <c r="G9" s="4"/>
      <c r="H9" s="4"/>
      <c r="I9" s="14"/>
      <c r="J9" s="15"/>
      <c r="K9" s="15"/>
      <c r="L9" s="16" t="s">
        <v>40</v>
      </c>
      <c r="M9" s="17"/>
      <c r="N9" s="2">
        <f t="shared" ref="N9:N72" si="0">SUM(O9:AL9)</f>
        <v>0</v>
      </c>
      <c r="O9" s="2"/>
      <c r="S9" s="2"/>
      <c r="T9" s="2"/>
      <c r="U9" s="2"/>
    </row>
    <row r="10" spans="1:42">
      <c r="A10" s="67" t="s">
        <v>41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N10" s="2">
        <f t="shared" si="0"/>
        <v>0</v>
      </c>
      <c r="S10" s="2"/>
      <c r="T10" s="2"/>
      <c r="U10" s="2"/>
    </row>
    <row r="11" spans="1:42" s="25" customFormat="1" ht="33.75">
      <c r="A11" s="18" t="s">
        <v>39</v>
      </c>
      <c r="B11" s="19" t="s">
        <v>42</v>
      </c>
      <c r="C11" s="20"/>
      <c r="D11" s="21" t="s">
        <v>43</v>
      </c>
      <c r="E11" s="22">
        <v>451</v>
      </c>
      <c r="F11" s="23">
        <f>N11/125%</f>
        <v>4999200</v>
      </c>
      <c r="G11" s="18" t="s">
        <v>44</v>
      </c>
      <c r="H11" s="18" t="s">
        <v>45</v>
      </c>
      <c r="I11" s="18"/>
      <c r="J11" s="18"/>
      <c r="K11" s="22" t="s">
        <v>46</v>
      </c>
      <c r="L11" s="16"/>
      <c r="M11" s="16"/>
      <c r="N11" s="24">
        <f t="shared" si="0"/>
        <v>6249000</v>
      </c>
      <c r="S11" s="24">
        <v>6249000</v>
      </c>
      <c r="T11" s="24"/>
      <c r="U11" s="24"/>
      <c r="AN11" s="24"/>
      <c r="AO11" s="24"/>
      <c r="AP11" s="24"/>
    </row>
    <row r="12" spans="1:42">
      <c r="A12" s="67" t="s">
        <v>47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N12" s="2">
        <f t="shared" si="0"/>
        <v>0</v>
      </c>
      <c r="S12" s="2"/>
      <c r="T12" s="2"/>
      <c r="U12" s="2"/>
    </row>
    <row r="13" spans="1:42">
      <c r="A13" s="4"/>
      <c r="B13" s="26"/>
      <c r="C13" s="3"/>
      <c r="D13" s="27"/>
      <c r="E13" s="15"/>
      <c r="F13" s="13"/>
      <c r="G13" s="4"/>
      <c r="H13" s="4"/>
      <c r="I13" s="4"/>
      <c r="J13" s="4"/>
      <c r="K13" s="4"/>
      <c r="N13" s="2">
        <f t="shared" si="0"/>
        <v>0</v>
      </c>
      <c r="S13" s="2"/>
      <c r="T13" s="2"/>
      <c r="U13" s="2"/>
    </row>
    <row r="14" spans="1:42" hidden="1">
      <c r="A14" s="12"/>
      <c r="B14" s="28"/>
      <c r="C14" s="3"/>
      <c r="D14" s="29"/>
      <c r="E14" s="4"/>
      <c r="F14" s="13"/>
      <c r="G14" s="4"/>
      <c r="H14" s="4"/>
      <c r="I14" s="14"/>
      <c r="J14" s="15"/>
      <c r="K14" s="15"/>
      <c r="N14" s="2">
        <f t="shared" si="0"/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2">
      <c r="A15" s="72" t="s">
        <v>48</v>
      </c>
      <c r="B15" s="73"/>
      <c r="C15" s="73"/>
      <c r="D15" s="30"/>
      <c r="E15" s="30"/>
      <c r="F15" s="31">
        <f>SUM(F9:F14)</f>
        <v>4999200</v>
      </c>
      <c r="G15" s="32"/>
      <c r="H15" s="33"/>
      <c r="I15" s="32"/>
      <c r="J15" s="32"/>
      <c r="K15" s="34"/>
      <c r="N15" s="2">
        <f t="shared" si="0"/>
        <v>0</v>
      </c>
      <c r="S15" s="2"/>
      <c r="T15" s="2"/>
      <c r="U15" s="2"/>
    </row>
    <row r="16" spans="1:42">
      <c r="A16" s="67" t="s">
        <v>49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N16" s="2">
        <f t="shared" si="0"/>
        <v>0</v>
      </c>
      <c r="S16" s="2"/>
      <c r="T16" s="2"/>
      <c r="U16" s="2"/>
    </row>
    <row r="17" spans="1:40">
      <c r="A17" s="69" t="s">
        <v>38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  <c r="N17" s="2">
        <f t="shared" si="0"/>
        <v>0</v>
      </c>
      <c r="S17" s="2"/>
      <c r="T17" s="2"/>
      <c r="U17" s="2"/>
    </row>
    <row r="18" spans="1:40" ht="22.5">
      <c r="A18" s="6" t="s">
        <v>39</v>
      </c>
      <c r="B18" s="28" t="s">
        <v>50</v>
      </c>
      <c r="C18" s="12"/>
      <c r="D18" s="12" t="s">
        <v>51</v>
      </c>
      <c r="E18" s="12" t="s">
        <v>52</v>
      </c>
      <c r="F18" s="23">
        <f t="shared" ref="F18:F19" si="1">N18/125%</f>
        <v>64800</v>
      </c>
      <c r="G18" s="4" t="s">
        <v>44</v>
      </c>
      <c r="H18" s="4" t="s">
        <v>53</v>
      </c>
      <c r="I18" s="35"/>
      <c r="J18" s="36"/>
      <c r="K18" s="28"/>
      <c r="L18" s="8" t="s">
        <v>54</v>
      </c>
      <c r="M18" s="8"/>
      <c r="N18" s="2">
        <f t="shared" si="0"/>
        <v>81000</v>
      </c>
      <c r="O18" s="24">
        <v>81000</v>
      </c>
      <c r="S18" s="2"/>
      <c r="T18" s="2"/>
      <c r="U18" s="2"/>
      <c r="AN18" s="25" t="s">
        <v>55</v>
      </c>
    </row>
    <row r="19" spans="1:40">
      <c r="A19" s="4" t="s">
        <v>56</v>
      </c>
      <c r="B19" s="11" t="s">
        <v>57</v>
      </c>
      <c r="C19" s="4"/>
      <c r="D19" s="12" t="s">
        <v>51</v>
      </c>
      <c r="E19" s="12" t="s">
        <v>58</v>
      </c>
      <c r="F19" s="23">
        <f t="shared" si="1"/>
        <v>160000</v>
      </c>
      <c r="G19" s="4" t="s">
        <v>44</v>
      </c>
      <c r="H19" s="4" t="s">
        <v>53</v>
      </c>
      <c r="I19" s="35"/>
      <c r="J19" s="36"/>
      <c r="K19" s="37"/>
      <c r="L19" s="1" t="s">
        <v>59</v>
      </c>
      <c r="N19" s="2">
        <f t="shared" si="0"/>
        <v>200000</v>
      </c>
      <c r="O19" s="24">
        <v>200000</v>
      </c>
      <c r="S19" s="2"/>
      <c r="T19" s="2"/>
      <c r="U19" s="2"/>
      <c r="AN19" s="25" t="s">
        <v>60</v>
      </c>
    </row>
    <row r="20" spans="1:40" hidden="1">
      <c r="A20" s="38"/>
      <c r="B20" s="4"/>
      <c r="C20" s="4"/>
      <c r="D20" s="4"/>
      <c r="E20" s="4"/>
      <c r="F20" s="13"/>
      <c r="G20" s="38"/>
      <c r="H20" s="38"/>
      <c r="I20" s="38"/>
      <c r="J20" s="38"/>
      <c r="K20" s="38"/>
      <c r="N20" s="2">
        <f t="shared" si="0"/>
        <v>0</v>
      </c>
      <c r="S20" s="2"/>
      <c r="T20" s="2"/>
      <c r="U20" s="2"/>
    </row>
    <row r="21" spans="1:40" hidden="1">
      <c r="A21" s="38"/>
      <c r="B21" s="4"/>
      <c r="C21" s="4"/>
      <c r="D21" s="4"/>
      <c r="E21" s="4"/>
      <c r="F21" s="13"/>
      <c r="G21" s="38"/>
      <c r="H21" s="38"/>
      <c r="I21" s="38"/>
      <c r="J21" s="38"/>
      <c r="K21" s="38"/>
      <c r="N21" s="2">
        <f t="shared" si="0"/>
        <v>0</v>
      </c>
      <c r="S21" s="2"/>
      <c r="T21" s="2"/>
      <c r="U21" s="2"/>
    </row>
    <row r="22" spans="1:40">
      <c r="A22" s="67" t="s">
        <v>41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N22" s="2">
        <f t="shared" si="0"/>
        <v>0</v>
      </c>
      <c r="S22" s="2"/>
      <c r="T22" s="2"/>
      <c r="U22" s="2"/>
    </row>
    <row r="23" spans="1:40">
      <c r="A23" s="38"/>
      <c r="B23" s="4"/>
      <c r="C23" s="4"/>
      <c r="D23" s="4"/>
      <c r="E23" s="4"/>
      <c r="F23" s="13"/>
      <c r="G23" s="38"/>
      <c r="H23" s="38"/>
      <c r="I23" s="38"/>
      <c r="J23" s="38"/>
      <c r="K23" s="38"/>
      <c r="N23" s="2">
        <f t="shared" si="0"/>
        <v>0</v>
      </c>
      <c r="S23" s="2"/>
      <c r="T23" s="2"/>
      <c r="U23" s="2"/>
    </row>
    <row r="24" spans="1:40" hidden="1">
      <c r="A24" s="38"/>
      <c r="B24" s="4"/>
      <c r="C24" s="4"/>
      <c r="D24" s="4"/>
      <c r="E24" s="4"/>
      <c r="F24" s="13"/>
      <c r="G24" s="38"/>
      <c r="H24" s="38"/>
      <c r="I24" s="38"/>
      <c r="J24" s="38"/>
      <c r="K24" s="38"/>
      <c r="N24" s="2">
        <f t="shared" si="0"/>
        <v>0</v>
      </c>
      <c r="S24" s="2"/>
      <c r="T24" s="2"/>
      <c r="U24" s="2"/>
    </row>
    <row r="25" spans="1:40" hidden="1">
      <c r="A25" s="38"/>
      <c r="B25" s="4"/>
      <c r="C25" s="4"/>
      <c r="D25" s="4"/>
      <c r="E25" s="4"/>
      <c r="F25" s="13"/>
      <c r="G25" s="38"/>
      <c r="H25" s="38"/>
      <c r="I25" s="38"/>
      <c r="J25" s="38"/>
      <c r="K25" s="38"/>
      <c r="N25" s="2">
        <f t="shared" si="0"/>
        <v>0</v>
      </c>
      <c r="S25" s="2"/>
      <c r="T25" s="2"/>
      <c r="U25" s="2"/>
    </row>
    <row r="26" spans="1:40" hidden="1">
      <c r="A26" s="38"/>
      <c r="B26" s="4"/>
      <c r="C26" s="4"/>
      <c r="D26" s="4"/>
      <c r="E26" s="4"/>
      <c r="F26" s="13"/>
      <c r="G26" s="38"/>
      <c r="H26" s="38"/>
      <c r="I26" s="38"/>
      <c r="J26" s="38"/>
      <c r="K26" s="38"/>
      <c r="N26" s="2">
        <f t="shared" si="0"/>
        <v>0</v>
      </c>
      <c r="S26" s="2"/>
      <c r="T26" s="2"/>
      <c r="U26" s="2"/>
    </row>
    <row r="27" spans="1:40">
      <c r="A27" s="67" t="s">
        <v>47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N27" s="2">
        <f t="shared" si="0"/>
        <v>0</v>
      </c>
      <c r="S27" s="2"/>
      <c r="T27" s="2"/>
      <c r="U27" s="2"/>
    </row>
    <row r="28" spans="1:40" ht="33.75" hidden="1">
      <c r="A28" s="12" t="s">
        <v>61</v>
      </c>
      <c r="B28" s="28" t="s">
        <v>62</v>
      </c>
      <c r="C28" s="4"/>
      <c r="D28" s="27" t="s">
        <v>43</v>
      </c>
      <c r="E28" s="15">
        <v>451</v>
      </c>
      <c r="F28" s="39"/>
      <c r="G28" s="38"/>
      <c r="H28" s="4"/>
      <c r="I28" s="38"/>
      <c r="J28" s="38"/>
      <c r="K28" s="36" t="s">
        <v>63</v>
      </c>
      <c r="N28" s="2">
        <f t="shared" si="0"/>
        <v>0</v>
      </c>
      <c r="S28" s="2"/>
      <c r="T28" s="2"/>
      <c r="U28" s="2"/>
    </row>
    <row r="29" spans="1:40" ht="22.5" hidden="1">
      <c r="A29" s="12" t="s">
        <v>64</v>
      </c>
      <c r="B29" s="28" t="s">
        <v>65</v>
      </c>
      <c r="C29" s="4"/>
      <c r="D29" s="27" t="s">
        <v>43</v>
      </c>
      <c r="E29" s="15">
        <v>451</v>
      </c>
      <c r="F29" s="39"/>
      <c r="G29" s="38"/>
      <c r="H29" s="4"/>
      <c r="I29" s="38"/>
      <c r="J29" s="38"/>
      <c r="K29" s="36" t="s">
        <v>63</v>
      </c>
      <c r="N29" s="2">
        <f t="shared" si="0"/>
        <v>0</v>
      </c>
      <c r="S29" s="2"/>
      <c r="T29" s="2"/>
      <c r="U29" s="2"/>
    </row>
    <row r="30" spans="1:40" ht="33.75">
      <c r="A30" s="12" t="s">
        <v>66</v>
      </c>
      <c r="B30" s="28" t="s">
        <v>67</v>
      </c>
      <c r="C30" s="3"/>
      <c r="D30" s="12" t="s">
        <v>68</v>
      </c>
      <c r="E30" s="4">
        <v>37224</v>
      </c>
      <c r="F30" s="23">
        <f t="shared" ref="F30:F31" si="2">N30/125%</f>
        <v>160000</v>
      </c>
      <c r="G30" s="4"/>
      <c r="H30" s="4" t="s">
        <v>45</v>
      </c>
      <c r="I30" s="14"/>
      <c r="J30" s="15"/>
      <c r="K30" s="15"/>
      <c r="N30" s="2">
        <f t="shared" si="0"/>
        <v>200000</v>
      </c>
      <c r="O30" s="2"/>
      <c r="P30" s="2"/>
      <c r="Q30" s="2"/>
      <c r="R30" s="2"/>
      <c r="S30" s="2"/>
      <c r="T30" s="2"/>
      <c r="U30" s="2"/>
      <c r="V30" s="24">
        <v>200000</v>
      </c>
      <c r="W30" s="2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4" t="s">
        <v>69</v>
      </c>
    </row>
    <row r="31" spans="1:40" ht="33.75">
      <c r="A31" s="12" t="s">
        <v>70</v>
      </c>
      <c r="B31" s="28" t="s">
        <v>67</v>
      </c>
      <c r="C31" s="3"/>
      <c r="D31" s="12" t="s">
        <v>68</v>
      </c>
      <c r="E31" s="4">
        <v>37224</v>
      </c>
      <c r="F31" s="23">
        <f t="shared" si="2"/>
        <v>388800</v>
      </c>
      <c r="G31" s="4"/>
      <c r="H31" s="4" t="s">
        <v>45</v>
      </c>
      <c r="I31" s="14"/>
      <c r="J31" s="15"/>
      <c r="K31" s="15" t="s">
        <v>71</v>
      </c>
      <c r="N31" s="2">
        <f t="shared" si="0"/>
        <v>486000</v>
      </c>
      <c r="O31" s="2"/>
      <c r="P31" s="2"/>
      <c r="Q31" s="2"/>
      <c r="R31" s="2"/>
      <c r="S31" s="2"/>
      <c r="T31" s="2"/>
      <c r="U31" s="2"/>
      <c r="V31" s="24"/>
      <c r="W31" s="24">
        <v>486000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4" t="s">
        <v>72</v>
      </c>
    </row>
    <row r="32" spans="1:40">
      <c r="A32" s="12" t="s">
        <v>73</v>
      </c>
      <c r="B32" s="28"/>
      <c r="C32" s="4"/>
      <c r="D32" s="12"/>
      <c r="E32" s="4"/>
      <c r="F32" s="13"/>
      <c r="G32" s="38"/>
      <c r="H32" s="4"/>
      <c r="I32" s="12"/>
      <c r="J32" s="4"/>
      <c r="K32" s="38"/>
      <c r="N32" s="2">
        <f t="shared" si="0"/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50">
      <c r="A33" s="72" t="s">
        <v>74</v>
      </c>
      <c r="B33" s="73"/>
      <c r="C33" s="73"/>
      <c r="D33" s="30"/>
      <c r="E33" s="30"/>
      <c r="F33" s="31">
        <f>SUM(F18:F32)</f>
        <v>773600</v>
      </c>
      <c r="G33" s="32"/>
      <c r="H33" s="33"/>
      <c r="I33" s="32"/>
      <c r="J33" s="32"/>
      <c r="K33" s="34"/>
      <c r="N33" s="2">
        <f t="shared" si="0"/>
        <v>0</v>
      </c>
      <c r="S33" s="2"/>
      <c r="T33" s="2"/>
      <c r="U33" s="2"/>
    </row>
    <row r="34" spans="1:50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N34" s="2">
        <f t="shared" si="0"/>
        <v>0</v>
      </c>
      <c r="S34" s="2"/>
      <c r="T34" s="2"/>
      <c r="U34" s="2"/>
    </row>
    <row r="35" spans="1:50" ht="22.5">
      <c r="A35" s="12" t="s">
        <v>61</v>
      </c>
      <c r="B35" s="37" t="s">
        <v>76</v>
      </c>
      <c r="C35" s="40"/>
      <c r="D35" s="12" t="s">
        <v>77</v>
      </c>
      <c r="E35" s="4">
        <v>32321</v>
      </c>
      <c r="F35" s="23">
        <f t="shared" ref="F35" si="3">N35/125%</f>
        <v>12000</v>
      </c>
      <c r="G35" s="28" t="s">
        <v>78</v>
      </c>
      <c r="H35" s="4" t="s">
        <v>79</v>
      </c>
      <c r="I35" s="38"/>
      <c r="J35" s="28"/>
      <c r="K35" s="38"/>
      <c r="M35" s="41"/>
      <c r="N35" s="2">
        <f t="shared" si="0"/>
        <v>15000</v>
      </c>
      <c r="O35" s="2"/>
      <c r="P35" s="24">
        <v>15000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41"/>
      <c r="AV35" s="41"/>
      <c r="AW35" s="41"/>
      <c r="AX35" s="41"/>
    </row>
    <row r="36" spans="1:50" ht="22.5" hidden="1">
      <c r="A36" s="12" t="s">
        <v>64</v>
      </c>
      <c r="B36" s="28" t="s">
        <v>80</v>
      </c>
      <c r="C36" s="40"/>
      <c r="D36" s="12" t="s">
        <v>77</v>
      </c>
      <c r="E36" s="4">
        <v>32321</v>
      </c>
      <c r="F36" s="23">
        <v>0</v>
      </c>
      <c r="G36" s="28" t="s">
        <v>78</v>
      </c>
      <c r="H36" s="4" t="s">
        <v>79</v>
      </c>
      <c r="I36" s="38"/>
      <c r="J36" s="38"/>
      <c r="K36" s="38"/>
      <c r="M36" s="41"/>
      <c r="N36" s="2">
        <f t="shared" si="0"/>
        <v>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41"/>
      <c r="AV36" s="41"/>
      <c r="AW36" s="41"/>
      <c r="AX36" s="41"/>
    </row>
    <row r="37" spans="1:50" ht="22.5" hidden="1">
      <c r="A37" s="12" t="s">
        <v>66</v>
      </c>
      <c r="B37" s="28" t="s">
        <v>81</v>
      </c>
      <c r="C37" s="40"/>
      <c r="D37" s="12" t="s">
        <v>77</v>
      </c>
      <c r="E37" s="4">
        <v>32321</v>
      </c>
      <c r="F37" s="23">
        <v>0</v>
      </c>
      <c r="G37" s="28" t="s">
        <v>78</v>
      </c>
      <c r="H37" s="4" t="s">
        <v>79</v>
      </c>
      <c r="I37" s="38"/>
      <c r="J37" s="38"/>
      <c r="K37" s="38"/>
      <c r="M37" s="41"/>
      <c r="N37" s="2">
        <f t="shared" si="0"/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41"/>
      <c r="AV37" s="41"/>
      <c r="AW37" s="41"/>
      <c r="AX37" s="41"/>
    </row>
    <row r="38" spans="1:50" ht="22.5">
      <c r="A38" s="12" t="s">
        <v>70</v>
      </c>
      <c r="B38" s="28" t="s">
        <v>82</v>
      </c>
      <c r="C38" s="40"/>
      <c r="D38" s="12" t="s">
        <v>77</v>
      </c>
      <c r="E38" s="4">
        <v>32321</v>
      </c>
      <c r="F38" s="23">
        <f t="shared" ref="F38:F57" si="4">N38/125%</f>
        <v>24240</v>
      </c>
      <c r="G38" s="28" t="s">
        <v>78</v>
      </c>
      <c r="H38" s="4" t="s">
        <v>79</v>
      </c>
      <c r="I38" s="38"/>
      <c r="J38" s="38"/>
      <c r="K38" s="38"/>
      <c r="M38" s="41"/>
      <c r="N38" s="2">
        <f t="shared" si="0"/>
        <v>30300</v>
      </c>
      <c r="O38" s="2"/>
      <c r="P38" s="24">
        <v>30300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41"/>
      <c r="AV38" s="41"/>
      <c r="AW38" s="41"/>
      <c r="AX38" s="41"/>
    </row>
    <row r="39" spans="1:50" ht="22.5" hidden="1">
      <c r="A39" s="12" t="s">
        <v>73</v>
      </c>
      <c r="B39" s="28" t="s">
        <v>83</v>
      </c>
      <c r="C39" s="40"/>
      <c r="D39" s="12" t="s">
        <v>77</v>
      </c>
      <c r="E39" s="4">
        <v>32321</v>
      </c>
      <c r="F39" s="23">
        <f t="shared" si="4"/>
        <v>0</v>
      </c>
      <c r="G39" s="28" t="s">
        <v>78</v>
      </c>
      <c r="H39" s="4" t="s">
        <v>79</v>
      </c>
      <c r="I39" s="38"/>
      <c r="J39" s="38"/>
      <c r="K39" s="38"/>
      <c r="M39" s="41"/>
      <c r="N39" s="2">
        <f t="shared" si="0"/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41"/>
      <c r="AV39" s="41"/>
      <c r="AW39" s="41"/>
      <c r="AX39" s="41"/>
    </row>
    <row r="40" spans="1:50" ht="22.5">
      <c r="A40" s="12" t="s">
        <v>84</v>
      </c>
      <c r="B40" s="28" t="s">
        <v>85</v>
      </c>
      <c r="C40" s="40"/>
      <c r="D40" s="27" t="s">
        <v>86</v>
      </c>
      <c r="E40" s="4">
        <v>32321</v>
      </c>
      <c r="F40" s="23">
        <f t="shared" si="4"/>
        <v>38560</v>
      </c>
      <c r="G40" s="28" t="s">
        <v>78</v>
      </c>
      <c r="H40" s="4" t="s">
        <v>79</v>
      </c>
      <c r="I40" s="38"/>
      <c r="J40" s="38"/>
      <c r="K40" s="38"/>
      <c r="M40" s="41"/>
      <c r="N40" s="2">
        <f t="shared" si="0"/>
        <v>48200</v>
      </c>
      <c r="O40" s="2"/>
      <c r="P40" s="24">
        <v>8200</v>
      </c>
      <c r="Q40" s="24">
        <v>40000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41"/>
      <c r="AV40" s="41"/>
      <c r="AW40" s="41"/>
      <c r="AX40" s="41"/>
    </row>
    <row r="41" spans="1:50" ht="33.75">
      <c r="A41" s="12" t="s">
        <v>87</v>
      </c>
      <c r="B41" s="28" t="s">
        <v>88</v>
      </c>
      <c r="C41" s="4"/>
      <c r="D41" s="12" t="s">
        <v>77</v>
      </c>
      <c r="E41" s="4">
        <v>32321</v>
      </c>
      <c r="F41" s="23">
        <f t="shared" si="4"/>
        <v>15200</v>
      </c>
      <c r="G41" s="28" t="s">
        <v>78</v>
      </c>
      <c r="H41" s="4" t="s">
        <v>45</v>
      </c>
      <c r="I41" s="38"/>
      <c r="J41" s="28" t="s">
        <v>89</v>
      </c>
      <c r="K41" s="38"/>
      <c r="L41" s="1" t="s">
        <v>90</v>
      </c>
      <c r="M41" s="41"/>
      <c r="N41" s="2">
        <f t="shared" si="0"/>
        <v>19000</v>
      </c>
      <c r="O41" s="2"/>
      <c r="P41" s="24">
        <v>19000</v>
      </c>
      <c r="Q41" s="24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41"/>
      <c r="AV41" s="41"/>
      <c r="AW41" s="41"/>
      <c r="AX41" s="41"/>
    </row>
    <row r="42" spans="1:50" ht="22.5">
      <c r="A42" s="12" t="s">
        <v>91</v>
      </c>
      <c r="B42" s="28" t="s">
        <v>92</v>
      </c>
      <c r="C42" s="4"/>
      <c r="D42" s="12" t="s">
        <v>77</v>
      </c>
      <c r="E42" s="4">
        <v>32321</v>
      </c>
      <c r="F42" s="23">
        <f t="shared" si="4"/>
        <v>9120</v>
      </c>
      <c r="G42" s="28" t="s">
        <v>78</v>
      </c>
      <c r="H42" s="4" t="s">
        <v>45</v>
      </c>
      <c r="I42" s="38"/>
      <c r="J42" s="38"/>
      <c r="K42" s="38"/>
      <c r="L42" s="1" t="s">
        <v>93</v>
      </c>
      <c r="M42" s="41"/>
      <c r="N42" s="2">
        <f t="shared" si="0"/>
        <v>11400</v>
      </c>
      <c r="O42" s="2"/>
      <c r="P42" s="24">
        <v>11400</v>
      </c>
      <c r="Q42" s="24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41"/>
      <c r="AV42" s="41"/>
      <c r="AW42" s="41"/>
      <c r="AX42" s="41"/>
    </row>
    <row r="43" spans="1:50" ht="33.75">
      <c r="A43" s="12" t="s">
        <v>94</v>
      </c>
      <c r="B43" s="28" t="s">
        <v>95</v>
      </c>
      <c r="C43" s="4"/>
      <c r="D43" s="12" t="s">
        <v>77</v>
      </c>
      <c r="E43" s="4">
        <v>32321</v>
      </c>
      <c r="F43" s="23">
        <f t="shared" si="4"/>
        <v>4000</v>
      </c>
      <c r="G43" s="28" t="s">
        <v>78</v>
      </c>
      <c r="H43" s="4" t="s">
        <v>79</v>
      </c>
      <c r="I43" s="38"/>
      <c r="J43" s="38"/>
      <c r="K43" s="38"/>
      <c r="M43" s="41"/>
      <c r="N43" s="2">
        <f t="shared" si="0"/>
        <v>5000</v>
      </c>
      <c r="O43" s="2"/>
      <c r="P43" s="24">
        <v>5000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41"/>
      <c r="AV43" s="41"/>
      <c r="AW43" s="41"/>
      <c r="AX43" s="41"/>
    </row>
    <row r="44" spans="1:50" ht="22.5">
      <c r="A44" s="12"/>
      <c r="B44" s="28" t="s">
        <v>96</v>
      </c>
      <c r="C44" s="4"/>
      <c r="D44" s="12" t="s">
        <v>77</v>
      </c>
      <c r="E44" s="4">
        <v>32321</v>
      </c>
      <c r="F44" s="23">
        <f t="shared" si="4"/>
        <v>6160</v>
      </c>
      <c r="G44" s="28" t="s">
        <v>78</v>
      </c>
      <c r="H44" s="4" t="s">
        <v>79</v>
      </c>
      <c r="I44" s="38"/>
      <c r="J44" s="38"/>
      <c r="K44" s="38"/>
      <c r="M44" s="41"/>
      <c r="N44" s="2">
        <f t="shared" si="0"/>
        <v>7700</v>
      </c>
      <c r="O44" s="2"/>
      <c r="P44" s="24">
        <v>7700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41"/>
      <c r="AV44" s="41"/>
      <c r="AW44" s="41"/>
      <c r="AX44" s="41"/>
    </row>
    <row r="45" spans="1:50" ht="33.75">
      <c r="A45" s="12" t="s">
        <v>97</v>
      </c>
      <c r="B45" s="28" t="s">
        <v>98</v>
      </c>
      <c r="C45" s="4"/>
      <c r="D45" s="12" t="s">
        <v>51</v>
      </c>
      <c r="E45" s="4">
        <v>32322</v>
      </c>
      <c r="F45" s="23">
        <f t="shared" si="4"/>
        <v>24000</v>
      </c>
      <c r="G45" s="28" t="s">
        <v>78</v>
      </c>
      <c r="H45" s="4" t="s">
        <v>45</v>
      </c>
      <c r="I45" s="38"/>
      <c r="J45" s="28" t="s">
        <v>99</v>
      </c>
      <c r="K45" s="38"/>
      <c r="L45" s="1" t="s">
        <v>100</v>
      </c>
      <c r="N45" s="2">
        <f t="shared" si="0"/>
        <v>30000</v>
      </c>
      <c r="O45" s="24">
        <v>30000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50" ht="33.75">
      <c r="A46" s="12" t="s">
        <v>101</v>
      </c>
      <c r="B46" s="28" t="s">
        <v>102</v>
      </c>
      <c r="C46" s="4"/>
      <c r="D46" s="12" t="s">
        <v>51</v>
      </c>
      <c r="E46" s="4">
        <v>32322</v>
      </c>
      <c r="F46" s="23">
        <f t="shared" si="4"/>
        <v>8000</v>
      </c>
      <c r="G46" s="28" t="s">
        <v>78</v>
      </c>
      <c r="H46" s="4" t="s">
        <v>79</v>
      </c>
      <c r="I46" s="38"/>
      <c r="J46" s="28"/>
      <c r="K46" s="38"/>
      <c r="M46" s="41"/>
      <c r="N46" s="2">
        <f t="shared" si="0"/>
        <v>10000</v>
      </c>
      <c r="O46" s="24">
        <v>10000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41"/>
      <c r="AV46" s="41"/>
      <c r="AW46" s="41"/>
      <c r="AX46" s="41"/>
    </row>
    <row r="47" spans="1:50" ht="33.75">
      <c r="A47" s="12"/>
      <c r="B47" s="28" t="s">
        <v>103</v>
      </c>
      <c r="C47" s="4"/>
      <c r="D47" s="12" t="s">
        <v>51</v>
      </c>
      <c r="E47" s="4">
        <v>32322</v>
      </c>
      <c r="F47" s="23">
        <f t="shared" si="4"/>
        <v>4000</v>
      </c>
      <c r="G47" s="28" t="s">
        <v>78</v>
      </c>
      <c r="H47" s="4" t="s">
        <v>79</v>
      </c>
      <c r="I47" s="38"/>
      <c r="J47" s="28"/>
      <c r="K47" s="38"/>
      <c r="M47" s="41"/>
      <c r="N47" s="2">
        <f t="shared" si="0"/>
        <v>5000</v>
      </c>
      <c r="O47" s="24">
        <v>5000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41"/>
      <c r="AV47" s="41"/>
      <c r="AW47" s="41"/>
      <c r="AX47" s="41"/>
    </row>
    <row r="48" spans="1:50" ht="22.5">
      <c r="A48" s="12" t="s">
        <v>104</v>
      </c>
      <c r="B48" s="28" t="s">
        <v>105</v>
      </c>
      <c r="C48" s="4"/>
      <c r="D48" s="12" t="s">
        <v>51</v>
      </c>
      <c r="E48" s="4">
        <v>32329</v>
      </c>
      <c r="F48" s="23">
        <f t="shared" si="4"/>
        <v>15200</v>
      </c>
      <c r="G48" s="28" t="s">
        <v>78</v>
      </c>
      <c r="H48" s="4" t="s">
        <v>45</v>
      </c>
      <c r="I48" s="38"/>
      <c r="J48" s="28"/>
      <c r="K48" s="38"/>
      <c r="L48" s="1" t="s">
        <v>106</v>
      </c>
      <c r="M48" s="41"/>
      <c r="N48" s="2">
        <f t="shared" si="0"/>
        <v>19000</v>
      </c>
      <c r="O48" s="24">
        <v>19000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41"/>
      <c r="AV48" s="41"/>
      <c r="AW48" s="41"/>
      <c r="AX48" s="41"/>
    </row>
    <row r="49" spans="1:50" ht="22.5" hidden="1">
      <c r="A49" s="12" t="s">
        <v>107</v>
      </c>
      <c r="B49" s="28" t="s">
        <v>108</v>
      </c>
      <c r="C49" s="4"/>
      <c r="D49" s="12" t="s">
        <v>51</v>
      </c>
      <c r="E49" s="4">
        <v>32329</v>
      </c>
      <c r="F49" s="23">
        <f t="shared" si="4"/>
        <v>0</v>
      </c>
      <c r="G49" s="28" t="s">
        <v>78</v>
      </c>
      <c r="H49" s="4" t="s">
        <v>79</v>
      </c>
      <c r="I49" s="38"/>
      <c r="J49" s="28"/>
      <c r="K49" s="38"/>
      <c r="M49" s="41"/>
      <c r="N49" s="2">
        <f t="shared" si="0"/>
        <v>0</v>
      </c>
      <c r="O49" s="24"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41"/>
      <c r="AV49" s="41"/>
      <c r="AW49" s="41"/>
      <c r="AX49" s="41"/>
    </row>
    <row r="50" spans="1:50" ht="33.75">
      <c r="A50" s="12" t="s">
        <v>109</v>
      </c>
      <c r="B50" s="28" t="s">
        <v>110</v>
      </c>
      <c r="C50" s="4"/>
      <c r="D50" s="12" t="s">
        <v>51</v>
      </c>
      <c r="E50" s="4">
        <v>32381</v>
      </c>
      <c r="F50" s="23">
        <f t="shared" si="4"/>
        <v>7560</v>
      </c>
      <c r="G50" s="28" t="s">
        <v>78</v>
      </c>
      <c r="H50" s="4" t="s">
        <v>45</v>
      </c>
      <c r="I50" s="38"/>
      <c r="J50" s="28" t="s">
        <v>89</v>
      </c>
      <c r="K50" s="38"/>
      <c r="L50" s="1" t="s">
        <v>111</v>
      </c>
      <c r="M50" s="41"/>
      <c r="N50" s="2">
        <f t="shared" si="0"/>
        <v>9450</v>
      </c>
      <c r="O50" s="24">
        <v>9450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41"/>
      <c r="AV50" s="41"/>
      <c r="AW50" s="41"/>
      <c r="AX50" s="41"/>
    </row>
    <row r="51" spans="1:50" ht="22.5">
      <c r="A51" s="12" t="s">
        <v>112</v>
      </c>
      <c r="B51" s="28" t="s">
        <v>113</v>
      </c>
      <c r="C51" s="4"/>
      <c r="D51" s="12" t="s">
        <v>51</v>
      </c>
      <c r="E51" s="4">
        <v>32381</v>
      </c>
      <c r="F51" s="23">
        <f t="shared" si="4"/>
        <v>540</v>
      </c>
      <c r="G51" s="28" t="s">
        <v>78</v>
      </c>
      <c r="H51" s="4" t="s">
        <v>45</v>
      </c>
      <c r="I51" s="38"/>
      <c r="J51" s="28"/>
      <c r="K51" s="36"/>
      <c r="L51" s="1" t="s">
        <v>114</v>
      </c>
      <c r="M51" s="41"/>
      <c r="N51" s="2">
        <f t="shared" si="0"/>
        <v>675</v>
      </c>
      <c r="O51" s="24">
        <v>675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41"/>
      <c r="AV51" s="41"/>
      <c r="AW51" s="41"/>
      <c r="AX51" s="41"/>
    </row>
    <row r="52" spans="1:50" ht="22.5">
      <c r="A52" s="12" t="s">
        <v>115</v>
      </c>
      <c r="B52" s="28" t="s">
        <v>116</v>
      </c>
      <c r="C52" s="4"/>
      <c r="D52" s="12" t="s">
        <v>51</v>
      </c>
      <c r="E52" s="4">
        <v>32381</v>
      </c>
      <c r="F52" s="23">
        <f t="shared" si="4"/>
        <v>1500</v>
      </c>
      <c r="G52" s="28" t="s">
        <v>78</v>
      </c>
      <c r="H52" s="4" t="s">
        <v>79</v>
      </c>
      <c r="I52" s="38"/>
      <c r="J52" s="28"/>
      <c r="K52" s="36"/>
      <c r="M52" s="41"/>
      <c r="N52" s="2">
        <f t="shared" si="0"/>
        <v>1875</v>
      </c>
      <c r="O52" s="24">
        <v>1875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41"/>
      <c r="AV52" s="41"/>
      <c r="AW52" s="41"/>
      <c r="AX52" s="41"/>
    </row>
    <row r="53" spans="1:50" ht="22.5">
      <c r="A53" s="12" t="s">
        <v>117</v>
      </c>
      <c r="B53" s="28" t="s">
        <v>118</v>
      </c>
      <c r="C53" s="4"/>
      <c r="D53" s="4"/>
      <c r="E53" s="4">
        <v>32131</v>
      </c>
      <c r="F53" s="23">
        <f t="shared" si="4"/>
        <v>6000</v>
      </c>
      <c r="G53" s="28" t="s">
        <v>78</v>
      </c>
      <c r="H53" s="4" t="s">
        <v>79</v>
      </c>
      <c r="I53" s="38"/>
      <c r="J53" s="38"/>
      <c r="K53" s="38"/>
      <c r="M53" s="41"/>
      <c r="N53" s="2">
        <f t="shared" si="0"/>
        <v>7500</v>
      </c>
      <c r="O53" s="24">
        <v>2500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4">
        <v>5000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41"/>
      <c r="AV53" s="41"/>
      <c r="AW53" s="41"/>
      <c r="AX53" s="41"/>
    </row>
    <row r="54" spans="1:50" ht="33.75">
      <c r="A54" s="12" t="s">
        <v>119</v>
      </c>
      <c r="B54" s="28" t="s">
        <v>120</v>
      </c>
      <c r="C54" s="4"/>
      <c r="D54" s="12" t="s">
        <v>51</v>
      </c>
      <c r="E54" s="4">
        <v>32344</v>
      </c>
      <c r="F54" s="23">
        <f t="shared" si="4"/>
        <v>38400</v>
      </c>
      <c r="G54" s="28" t="s">
        <v>78</v>
      </c>
      <c r="H54" s="4" t="s">
        <v>79</v>
      </c>
      <c r="I54" s="38"/>
      <c r="J54" s="38"/>
      <c r="K54" s="38"/>
      <c r="M54" s="41"/>
      <c r="N54" s="2">
        <f t="shared" si="0"/>
        <v>48000</v>
      </c>
      <c r="O54" s="24">
        <v>48000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41"/>
      <c r="AV54" s="41"/>
      <c r="AW54" s="41"/>
      <c r="AX54" s="41"/>
    </row>
    <row r="55" spans="1:50">
      <c r="A55" s="12" t="s">
        <v>121</v>
      </c>
      <c r="B55" s="28" t="s">
        <v>122</v>
      </c>
      <c r="C55" s="4"/>
      <c r="D55" s="12"/>
      <c r="E55" s="4">
        <v>32353</v>
      </c>
      <c r="F55" s="23">
        <f t="shared" si="4"/>
        <v>880</v>
      </c>
      <c r="G55" s="28"/>
      <c r="H55" s="4"/>
      <c r="I55" s="38"/>
      <c r="J55" s="38"/>
      <c r="K55" s="38"/>
      <c r="M55" s="41"/>
      <c r="N55" s="2">
        <f t="shared" si="0"/>
        <v>1100</v>
      </c>
      <c r="O55" s="2"/>
      <c r="P55" s="2"/>
      <c r="Q55" s="2"/>
      <c r="R55" s="2"/>
      <c r="S55" s="2"/>
      <c r="T55" s="2"/>
      <c r="U55" s="24">
        <v>1100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41"/>
      <c r="AV55" s="41"/>
      <c r="AW55" s="41"/>
      <c r="AX55" s="41"/>
    </row>
    <row r="56" spans="1:50" s="25" customFormat="1" ht="22.5" hidden="1">
      <c r="A56" s="12" t="s">
        <v>123</v>
      </c>
      <c r="B56" s="36" t="s">
        <v>124</v>
      </c>
      <c r="C56" s="4"/>
      <c r="D56" s="42" t="s">
        <v>43</v>
      </c>
      <c r="E56" s="43">
        <v>45111</v>
      </c>
      <c r="F56" s="44">
        <f t="shared" si="4"/>
        <v>0</v>
      </c>
      <c r="G56" s="36" t="s">
        <v>78</v>
      </c>
      <c r="H56" s="43" t="s">
        <v>79</v>
      </c>
      <c r="I56" s="35"/>
      <c r="J56" s="43" t="s">
        <v>125</v>
      </c>
      <c r="K56" s="36" t="s">
        <v>126</v>
      </c>
      <c r="M56" s="45"/>
      <c r="N56" s="24">
        <f t="shared" si="0"/>
        <v>0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45"/>
      <c r="AV56" s="45"/>
      <c r="AW56" s="45"/>
      <c r="AX56" s="45"/>
    </row>
    <row r="57" spans="1:50" s="25" customFormat="1" ht="22.5" hidden="1">
      <c r="A57" s="12" t="s">
        <v>127</v>
      </c>
      <c r="B57" s="46" t="s">
        <v>128</v>
      </c>
      <c r="C57" s="4"/>
      <c r="D57" s="42" t="s">
        <v>43</v>
      </c>
      <c r="E57" s="47">
        <v>45111</v>
      </c>
      <c r="F57" s="44">
        <f t="shared" si="4"/>
        <v>0</v>
      </c>
      <c r="G57" s="36" t="s">
        <v>78</v>
      </c>
      <c r="H57" s="43" t="s">
        <v>79</v>
      </c>
      <c r="I57" s="43"/>
      <c r="J57" s="43" t="s">
        <v>125</v>
      </c>
      <c r="K57" s="36" t="s">
        <v>129</v>
      </c>
      <c r="M57" s="45"/>
      <c r="N57" s="24">
        <f t="shared" si="0"/>
        <v>0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1:50" ht="22.5">
      <c r="A58" s="12" t="s">
        <v>130</v>
      </c>
      <c r="B58" s="28" t="s">
        <v>131</v>
      </c>
      <c r="C58" s="4"/>
      <c r="D58" s="4"/>
      <c r="E58" s="4">
        <v>32113</v>
      </c>
      <c r="F58" s="13">
        <f>N58/113%</f>
        <v>9734.5132743362847</v>
      </c>
      <c r="G58" s="28" t="s">
        <v>78</v>
      </c>
      <c r="H58" s="4" t="s">
        <v>79</v>
      </c>
      <c r="I58" s="38"/>
      <c r="J58" s="28"/>
      <c r="K58" s="38"/>
      <c r="M58" s="41"/>
      <c r="N58" s="2">
        <f t="shared" si="0"/>
        <v>11000</v>
      </c>
      <c r="O58" s="24">
        <v>9000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4">
        <v>1000</v>
      </c>
      <c r="AA58" s="2"/>
      <c r="AB58" s="2"/>
      <c r="AC58" s="2"/>
      <c r="AD58" s="2"/>
      <c r="AE58" s="2"/>
      <c r="AF58" s="2"/>
      <c r="AG58" s="24">
        <v>1000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50" ht="22.5">
      <c r="A59" s="12" t="s">
        <v>132</v>
      </c>
      <c r="B59" s="28" t="s">
        <v>133</v>
      </c>
      <c r="C59" s="4"/>
      <c r="D59" s="4"/>
      <c r="E59" s="4">
        <v>32114</v>
      </c>
      <c r="F59" s="13">
        <f>N59/113%</f>
        <v>5309.7345132743367</v>
      </c>
      <c r="G59" s="28" t="s">
        <v>78</v>
      </c>
      <c r="H59" s="4" t="s">
        <v>79</v>
      </c>
      <c r="I59" s="38"/>
      <c r="J59" s="28"/>
      <c r="K59" s="38"/>
      <c r="M59" s="41"/>
      <c r="N59" s="2">
        <f t="shared" si="0"/>
        <v>6000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4">
        <v>6000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50" ht="22.5">
      <c r="A60" s="12" t="s">
        <v>134</v>
      </c>
      <c r="B60" s="28" t="s">
        <v>135</v>
      </c>
      <c r="C60" s="4"/>
      <c r="D60" s="4"/>
      <c r="E60" s="4">
        <v>32115</v>
      </c>
      <c r="F60" s="13">
        <f>N60/125%</f>
        <v>14000</v>
      </c>
      <c r="G60" s="28" t="s">
        <v>78</v>
      </c>
      <c r="H60" s="4" t="s">
        <v>79</v>
      </c>
      <c r="I60" s="38"/>
      <c r="J60" s="38"/>
      <c r="K60" s="38"/>
      <c r="M60" s="41"/>
      <c r="N60" s="2">
        <f t="shared" si="0"/>
        <v>17500</v>
      </c>
      <c r="O60" s="24">
        <v>14000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4">
        <v>1000</v>
      </c>
      <c r="AA60" s="2"/>
      <c r="AB60" s="2"/>
      <c r="AC60" s="2"/>
      <c r="AD60" s="24">
        <v>500</v>
      </c>
      <c r="AE60" s="2"/>
      <c r="AF60" s="2"/>
      <c r="AG60" s="24">
        <v>2000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50" ht="22.5">
      <c r="A61" s="12" t="s">
        <v>136</v>
      </c>
      <c r="B61" s="28" t="s">
        <v>137</v>
      </c>
      <c r="C61" s="4"/>
      <c r="D61" s="4"/>
      <c r="E61" s="4">
        <v>32116</v>
      </c>
      <c r="F61" s="13">
        <f t="shared" ref="F61:F69" si="5">N61/125%</f>
        <v>3200</v>
      </c>
      <c r="G61" s="28" t="s">
        <v>78</v>
      </c>
      <c r="H61" s="28" t="s">
        <v>138</v>
      </c>
      <c r="I61" s="38"/>
      <c r="J61" s="38"/>
      <c r="K61" s="38"/>
      <c r="M61" s="41"/>
      <c r="N61" s="2">
        <f t="shared" si="0"/>
        <v>4000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4">
        <v>4000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50">
      <c r="A62" s="12" t="s">
        <v>139</v>
      </c>
      <c r="B62" s="37" t="s">
        <v>140</v>
      </c>
      <c r="C62" s="4"/>
      <c r="D62" s="12" t="s">
        <v>51</v>
      </c>
      <c r="E62" s="12" t="s">
        <v>52</v>
      </c>
      <c r="F62" s="13">
        <f t="shared" si="5"/>
        <v>63200</v>
      </c>
      <c r="G62" s="38"/>
      <c r="H62" s="4"/>
      <c r="I62" s="38"/>
      <c r="J62" s="38"/>
      <c r="K62" s="38"/>
      <c r="N62" s="2">
        <f t="shared" si="0"/>
        <v>79000</v>
      </c>
      <c r="O62" s="24">
        <v>79000</v>
      </c>
      <c r="S62" s="2"/>
      <c r="T62" s="2"/>
      <c r="U62" s="2"/>
    </row>
    <row r="63" spans="1:50" ht="22.5">
      <c r="A63" s="12" t="s">
        <v>141</v>
      </c>
      <c r="B63" s="28" t="s">
        <v>142</v>
      </c>
      <c r="C63" s="4"/>
      <c r="D63" s="12" t="s">
        <v>51</v>
      </c>
      <c r="E63" s="15" t="s">
        <v>143</v>
      </c>
      <c r="F63" s="13">
        <f t="shared" si="5"/>
        <v>34400</v>
      </c>
      <c r="G63" s="28" t="s">
        <v>78</v>
      </c>
      <c r="H63" s="4" t="s">
        <v>45</v>
      </c>
      <c r="I63" s="38"/>
      <c r="J63" s="38"/>
      <c r="K63" s="38"/>
      <c r="L63" s="1" t="s">
        <v>144</v>
      </c>
      <c r="M63" s="41"/>
      <c r="N63" s="2">
        <f t="shared" si="0"/>
        <v>43000</v>
      </c>
      <c r="O63" s="24">
        <v>42000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4">
        <v>1000</v>
      </c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41"/>
      <c r="AV63" s="41"/>
      <c r="AW63" s="41"/>
      <c r="AX63" s="41"/>
    </row>
    <row r="64" spans="1:50" ht="22.5">
      <c r="A64" s="12" t="s">
        <v>145</v>
      </c>
      <c r="B64" s="28" t="s">
        <v>146</v>
      </c>
      <c r="C64" s="4"/>
      <c r="D64" s="12" t="s">
        <v>51</v>
      </c>
      <c r="E64" s="4">
        <v>32313</v>
      </c>
      <c r="F64" s="13">
        <f t="shared" si="5"/>
        <v>4000</v>
      </c>
      <c r="G64" s="28" t="s">
        <v>78</v>
      </c>
      <c r="H64" s="4" t="s">
        <v>79</v>
      </c>
      <c r="I64" s="38"/>
      <c r="J64" s="38"/>
      <c r="K64" s="38"/>
      <c r="M64" s="41"/>
      <c r="N64" s="2">
        <f t="shared" si="0"/>
        <v>5000</v>
      </c>
      <c r="O64" s="24">
        <v>5000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41"/>
      <c r="AV64" s="41"/>
      <c r="AW64" s="41"/>
      <c r="AX64" s="41"/>
    </row>
    <row r="65" spans="1:50" ht="33.75">
      <c r="A65" s="12" t="s">
        <v>147</v>
      </c>
      <c r="B65" s="28" t="s">
        <v>148</v>
      </c>
      <c r="C65" s="4"/>
      <c r="D65" s="12" t="s">
        <v>51</v>
      </c>
      <c r="E65" s="4">
        <v>32319</v>
      </c>
      <c r="F65" s="13">
        <f t="shared" si="5"/>
        <v>14640</v>
      </c>
      <c r="G65" s="28" t="s">
        <v>78</v>
      </c>
      <c r="H65" s="4" t="s">
        <v>79</v>
      </c>
      <c r="I65" s="38"/>
      <c r="J65" s="38"/>
      <c r="K65" s="38"/>
      <c r="M65" s="41"/>
      <c r="N65" s="2">
        <f t="shared" si="0"/>
        <v>18300</v>
      </c>
      <c r="O65" s="24">
        <v>3000</v>
      </c>
      <c r="P65" s="2"/>
      <c r="Q65" s="2"/>
      <c r="R65" s="2"/>
      <c r="S65" s="2"/>
      <c r="T65" s="2"/>
      <c r="U65" s="2"/>
      <c r="V65" s="2"/>
      <c r="W65" s="2"/>
      <c r="X65" s="2"/>
      <c r="Y65" s="24">
        <v>10000</v>
      </c>
      <c r="Z65" s="2"/>
      <c r="AA65" s="24">
        <v>1000</v>
      </c>
      <c r="AB65" s="24"/>
      <c r="AC65" s="24"/>
      <c r="AD65" s="2"/>
      <c r="AE65" s="2"/>
      <c r="AF65" s="24">
        <v>1300</v>
      </c>
      <c r="AG65" s="2"/>
      <c r="AH65" s="2"/>
      <c r="AI65" s="2"/>
      <c r="AJ65" s="24">
        <v>3000</v>
      </c>
      <c r="AK65" s="24"/>
      <c r="AL65" s="2"/>
      <c r="AM65" s="2"/>
      <c r="AN65" s="2"/>
      <c r="AO65" s="2"/>
      <c r="AP65" s="2"/>
      <c r="AQ65" s="2"/>
      <c r="AR65" s="2"/>
      <c r="AS65" s="2"/>
      <c r="AT65" s="2"/>
      <c r="AU65" s="41"/>
      <c r="AV65" s="41"/>
      <c r="AW65" s="41"/>
      <c r="AX65" s="41"/>
    </row>
    <row r="66" spans="1:50" ht="45">
      <c r="A66" s="12" t="s">
        <v>149</v>
      </c>
      <c r="B66" s="28" t="s">
        <v>150</v>
      </c>
      <c r="C66" s="4"/>
      <c r="D66" s="4"/>
      <c r="E66" s="4">
        <v>32319</v>
      </c>
      <c r="F66" s="13">
        <f t="shared" si="5"/>
        <v>60000</v>
      </c>
      <c r="G66" s="28"/>
      <c r="H66" s="4"/>
      <c r="I66" s="38"/>
      <c r="J66" s="38"/>
      <c r="K66" s="38"/>
      <c r="M66" s="41"/>
      <c r="N66" s="2">
        <f t="shared" si="0"/>
        <v>75000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4"/>
      <c r="Z66" s="2"/>
      <c r="AA66" s="2"/>
      <c r="AB66" s="2"/>
      <c r="AC66" s="2"/>
      <c r="AD66" s="2"/>
      <c r="AE66" s="2"/>
      <c r="AF66" s="2"/>
      <c r="AG66" s="2"/>
      <c r="AH66" s="24">
        <v>75000</v>
      </c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41"/>
      <c r="AV66" s="41"/>
      <c r="AW66" s="41"/>
      <c r="AX66" s="41"/>
    </row>
    <row r="67" spans="1:50" ht="33.75" hidden="1">
      <c r="A67" s="12" t="s">
        <v>151</v>
      </c>
      <c r="B67" s="28" t="s">
        <v>152</v>
      </c>
      <c r="C67" s="4"/>
      <c r="D67" s="4"/>
      <c r="E67" s="4">
        <v>32319</v>
      </c>
      <c r="F67" s="13">
        <f t="shared" si="5"/>
        <v>0</v>
      </c>
      <c r="G67" s="28"/>
      <c r="H67" s="4"/>
      <c r="I67" s="38"/>
      <c r="J67" s="38"/>
      <c r="K67" s="38"/>
      <c r="M67" s="41"/>
      <c r="N67" s="2">
        <f t="shared" si="0"/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41"/>
      <c r="AV67" s="41"/>
      <c r="AW67" s="41"/>
      <c r="AX67" s="41"/>
    </row>
    <row r="68" spans="1:50" ht="22.5">
      <c r="A68" s="12" t="s">
        <v>153</v>
      </c>
      <c r="B68" s="28" t="s">
        <v>154</v>
      </c>
      <c r="C68" s="4"/>
      <c r="D68" s="4"/>
      <c r="E68" s="4">
        <v>37224</v>
      </c>
      <c r="F68" s="13">
        <f t="shared" si="5"/>
        <v>8800</v>
      </c>
      <c r="G68" s="28"/>
      <c r="H68" s="4"/>
      <c r="I68" s="38"/>
      <c r="J68" s="38"/>
      <c r="K68" s="38"/>
      <c r="M68" s="41"/>
      <c r="N68" s="2">
        <f t="shared" si="0"/>
        <v>11000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4">
        <v>11000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41"/>
      <c r="AV68" s="41"/>
      <c r="AW68" s="41"/>
      <c r="AX68" s="41"/>
    </row>
    <row r="69" spans="1:50" ht="22.5">
      <c r="A69" s="12" t="s">
        <v>155</v>
      </c>
      <c r="B69" s="28" t="s">
        <v>156</v>
      </c>
      <c r="C69" s="4"/>
      <c r="D69" s="4"/>
      <c r="E69" s="4">
        <v>37221</v>
      </c>
      <c r="F69" s="13">
        <f t="shared" si="5"/>
        <v>25840</v>
      </c>
      <c r="G69" s="28"/>
      <c r="H69" s="4"/>
      <c r="I69" s="38"/>
      <c r="J69" s="38"/>
      <c r="K69" s="38"/>
      <c r="M69" s="41"/>
      <c r="N69" s="2">
        <f t="shared" si="0"/>
        <v>32300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4">
        <v>32300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41"/>
      <c r="AV69" s="41"/>
      <c r="AW69" s="41"/>
      <c r="AX69" s="41"/>
    </row>
    <row r="70" spans="1:50" ht="33.75">
      <c r="A70" s="12" t="s">
        <v>157</v>
      </c>
      <c r="B70" s="28" t="s">
        <v>158</v>
      </c>
      <c r="C70" s="4"/>
      <c r="D70" s="4"/>
      <c r="E70" s="4">
        <v>32372</v>
      </c>
      <c r="F70" s="13">
        <v>40000</v>
      </c>
      <c r="G70" s="28"/>
      <c r="H70" s="4"/>
      <c r="I70" s="38"/>
      <c r="J70" s="38"/>
      <c r="K70" s="38"/>
      <c r="M70" s="41"/>
      <c r="N70" s="2">
        <f t="shared" si="0"/>
        <v>40000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4">
        <v>37000</v>
      </c>
      <c r="AB70" s="24">
        <v>3000</v>
      </c>
      <c r="AC70" s="24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41"/>
      <c r="AV70" s="41"/>
      <c r="AW70" s="41"/>
      <c r="AX70" s="41"/>
    </row>
    <row r="71" spans="1:50" ht="22.5">
      <c r="A71" s="12" t="s">
        <v>159</v>
      </c>
      <c r="B71" s="28" t="s">
        <v>160</v>
      </c>
      <c r="C71" s="4"/>
      <c r="D71" s="4"/>
      <c r="E71" s="4">
        <v>32372</v>
      </c>
      <c r="F71" s="13">
        <v>1000</v>
      </c>
      <c r="G71" s="28"/>
      <c r="H71" s="4"/>
      <c r="I71" s="38"/>
      <c r="J71" s="38"/>
      <c r="K71" s="38"/>
      <c r="M71" s="41"/>
      <c r="N71" s="2">
        <f t="shared" si="0"/>
        <v>1000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4">
        <v>1000</v>
      </c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41"/>
      <c r="AV71" s="41"/>
      <c r="AW71" s="41"/>
      <c r="AX71" s="41"/>
    </row>
    <row r="72" spans="1:50" ht="45">
      <c r="A72" s="12" t="s">
        <v>161</v>
      </c>
      <c r="B72" s="28" t="s">
        <v>162</v>
      </c>
      <c r="C72" s="4"/>
      <c r="D72" s="4"/>
      <c r="E72" s="4">
        <v>32372</v>
      </c>
      <c r="F72" s="13">
        <v>93500</v>
      </c>
      <c r="G72" s="28"/>
      <c r="H72" s="4"/>
      <c r="I72" s="38"/>
      <c r="J72" s="38"/>
      <c r="K72" s="38"/>
      <c r="M72" s="41"/>
      <c r="N72" s="2">
        <f t="shared" si="0"/>
        <v>93500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4">
        <v>46000</v>
      </c>
      <c r="AF72" s="24">
        <v>47500</v>
      </c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41"/>
      <c r="AV72" s="41"/>
      <c r="AW72" s="41"/>
      <c r="AX72" s="41"/>
    </row>
    <row r="73" spans="1:50" ht="22.5">
      <c r="A73" s="12" t="s">
        <v>163</v>
      </c>
      <c r="B73" s="28" t="s">
        <v>164</v>
      </c>
      <c r="C73" s="4"/>
      <c r="D73" s="4"/>
      <c r="E73" s="4">
        <v>32332</v>
      </c>
      <c r="F73" s="13">
        <f>N73/113%</f>
        <v>353.98230088495581</v>
      </c>
      <c r="G73" s="28" t="s">
        <v>78</v>
      </c>
      <c r="H73" s="4" t="s">
        <v>79</v>
      </c>
      <c r="I73" s="38"/>
      <c r="J73" s="38"/>
      <c r="K73" s="38"/>
      <c r="M73" s="41"/>
      <c r="N73" s="2">
        <f t="shared" ref="N73:N90" si="6">SUM(O73:AL73)</f>
        <v>400</v>
      </c>
      <c r="O73" s="24">
        <v>400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41"/>
      <c r="AV73" s="41"/>
      <c r="AW73" s="41"/>
      <c r="AX73" s="41"/>
    </row>
    <row r="74" spans="1:50" ht="22.5">
      <c r="A74" s="12" t="s">
        <v>165</v>
      </c>
      <c r="B74" s="28" t="s">
        <v>166</v>
      </c>
      <c r="C74" s="12" t="s">
        <v>51</v>
      </c>
      <c r="D74" s="4"/>
      <c r="E74" s="4">
        <v>32339</v>
      </c>
      <c r="F74" s="13">
        <f>N74/125%</f>
        <v>800</v>
      </c>
      <c r="G74" s="28" t="s">
        <v>78</v>
      </c>
      <c r="H74" s="4" t="s">
        <v>79</v>
      </c>
      <c r="I74" s="38"/>
      <c r="J74" s="38"/>
      <c r="K74" s="38"/>
      <c r="M74" s="41"/>
      <c r="N74" s="2">
        <f t="shared" si="6"/>
        <v>1000</v>
      </c>
      <c r="O74" s="24">
        <v>1000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41"/>
      <c r="AV74" s="41"/>
      <c r="AW74" s="41"/>
      <c r="AX74" s="41"/>
    </row>
    <row r="75" spans="1:50" ht="22.5">
      <c r="A75" s="12" t="s">
        <v>167</v>
      </c>
      <c r="B75" s="28" t="s">
        <v>168</v>
      </c>
      <c r="C75" s="12" t="s">
        <v>51</v>
      </c>
      <c r="D75" s="4"/>
      <c r="E75" s="4">
        <v>32354</v>
      </c>
      <c r="F75" s="13">
        <f>N75/125%</f>
        <v>2400</v>
      </c>
      <c r="G75" s="28" t="s">
        <v>78</v>
      </c>
      <c r="H75" s="4" t="s">
        <v>79</v>
      </c>
      <c r="I75" s="38"/>
      <c r="J75" s="38"/>
      <c r="K75" s="38"/>
      <c r="M75" s="41"/>
      <c r="N75" s="2">
        <f t="shared" si="6"/>
        <v>3000</v>
      </c>
      <c r="O75" s="24">
        <v>3000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41"/>
      <c r="AV75" s="41"/>
      <c r="AW75" s="41"/>
      <c r="AX75" s="41"/>
    </row>
    <row r="76" spans="1:50" ht="22.5">
      <c r="A76" s="12" t="s">
        <v>169</v>
      </c>
      <c r="B76" s="28" t="s">
        <v>170</v>
      </c>
      <c r="C76" s="12" t="s">
        <v>51</v>
      </c>
      <c r="D76" s="4"/>
      <c r="E76" s="4">
        <v>32361</v>
      </c>
      <c r="F76" s="13">
        <v>43500</v>
      </c>
      <c r="G76" s="28" t="s">
        <v>78</v>
      </c>
      <c r="H76" s="4" t="s">
        <v>79</v>
      </c>
      <c r="I76" s="38"/>
      <c r="J76" s="38"/>
      <c r="K76" s="38"/>
      <c r="M76" s="41"/>
      <c r="N76" s="2">
        <f t="shared" si="6"/>
        <v>43500</v>
      </c>
      <c r="O76" s="24">
        <v>40000</v>
      </c>
      <c r="P76" s="2"/>
      <c r="Q76" s="2"/>
      <c r="R76" s="2"/>
      <c r="S76" s="2"/>
      <c r="T76" s="2"/>
      <c r="U76" s="2"/>
      <c r="V76" s="24">
        <v>3000</v>
      </c>
      <c r="W76" s="2"/>
      <c r="X76" s="24">
        <v>500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41"/>
      <c r="AV76" s="41"/>
      <c r="AW76" s="41"/>
      <c r="AX76" s="41"/>
    </row>
    <row r="77" spans="1:50" ht="22.5">
      <c r="A77" s="12" t="s">
        <v>171</v>
      </c>
      <c r="B77" s="28" t="s">
        <v>172</v>
      </c>
      <c r="C77" s="12" t="s">
        <v>51</v>
      </c>
      <c r="D77" s="4"/>
      <c r="E77" s="4">
        <v>32363</v>
      </c>
      <c r="F77" s="13">
        <v>8000</v>
      </c>
      <c r="G77" s="28" t="s">
        <v>78</v>
      </c>
      <c r="H77" s="4" t="s">
        <v>79</v>
      </c>
      <c r="I77" s="38"/>
      <c r="J77" s="38"/>
      <c r="K77" s="38"/>
      <c r="M77" s="41"/>
      <c r="N77" s="2">
        <f t="shared" si="6"/>
        <v>8000</v>
      </c>
      <c r="O77" s="24">
        <v>4000</v>
      </c>
      <c r="P77" s="2"/>
      <c r="Q77" s="2"/>
      <c r="R77" s="2"/>
      <c r="S77" s="2"/>
      <c r="T77" s="2"/>
      <c r="U77" s="2"/>
      <c r="V77" s="24">
        <v>4000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41"/>
      <c r="AV77" s="41"/>
      <c r="AW77" s="41"/>
      <c r="AX77" s="41"/>
    </row>
    <row r="78" spans="1:50" ht="22.5">
      <c r="A78" s="12" t="s">
        <v>173</v>
      </c>
      <c r="B78" s="28" t="s">
        <v>174</v>
      </c>
      <c r="C78" s="12" t="s">
        <v>51</v>
      </c>
      <c r="D78" s="4"/>
      <c r="E78" s="4">
        <v>32341</v>
      </c>
      <c r="F78" s="13">
        <f>N78/113%</f>
        <v>34513.27433628319</v>
      </c>
      <c r="G78" s="28" t="s">
        <v>78</v>
      </c>
      <c r="H78" s="4"/>
      <c r="I78" s="38"/>
      <c r="J78" s="38"/>
      <c r="K78" s="38"/>
      <c r="M78" s="41"/>
      <c r="N78" s="2">
        <f t="shared" si="6"/>
        <v>39000</v>
      </c>
      <c r="O78" s="24">
        <v>39000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41"/>
      <c r="AV78" s="41"/>
      <c r="AW78" s="41"/>
      <c r="AX78" s="41"/>
    </row>
    <row r="79" spans="1:50" ht="22.5">
      <c r="A79" s="12" t="s">
        <v>175</v>
      </c>
      <c r="B79" s="28" t="s">
        <v>176</v>
      </c>
      <c r="C79" s="12" t="s">
        <v>51</v>
      </c>
      <c r="D79" s="4"/>
      <c r="E79" s="4">
        <v>32342</v>
      </c>
      <c r="F79" s="13">
        <f>N79/125%</f>
        <v>38400</v>
      </c>
      <c r="G79" s="28" t="s">
        <v>78</v>
      </c>
      <c r="H79" s="4"/>
      <c r="I79" s="38"/>
      <c r="J79" s="38"/>
      <c r="K79" s="38"/>
      <c r="M79" s="41"/>
      <c r="N79" s="2">
        <f t="shared" si="6"/>
        <v>48000</v>
      </c>
      <c r="O79" s="24">
        <v>48000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41"/>
      <c r="AV79" s="41"/>
      <c r="AW79" s="41"/>
      <c r="AX79" s="41"/>
    </row>
    <row r="80" spans="1:50" ht="22.5">
      <c r="A80" s="12" t="s">
        <v>177</v>
      </c>
      <c r="B80" s="28" t="s">
        <v>178</v>
      </c>
      <c r="C80" s="12" t="s">
        <v>51</v>
      </c>
      <c r="D80" s="4"/>
      <c r="E80" s="4">
        <v>32349</v>
      </c>
      <c r="F80" s="13">
        <v>53000</v>
      </c>
      <c r="G80" s="28" t="s">
        <v>78</v>
      </c>
      <c r="H80" s="4" t="s">
        <v>179</v>
      </c>
      <c r="I80" s="38"/>
      <c r="J80" s="38" t="s">
        <v>180</v>
      </c>
      <c r="K80" s="38"/>
      <c r="L80" s="6"/>
      <c r="M80" s="48"/>
      <c r="N80" s="2">
        <f t="shared" si="6"/>
        <v>53000</v>
      </c>
      <c r="O80" s="24">
        <v>53000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41"/>
      <c r="AV80" s="41"/>
      <c r="AW80" s="41"/>
      <c r="AX80" s="41"/>
    </row>
    <row r="81" spans="1:50" ht="22.5">
      <c r="A81" s="12" t="s">
        <v>181</v>
      </c>
      <c r="B81" s="28" t="s">
        <v>182</v>
      </c>
      <c r="C81" s="12" t="s">
        <v>51</v>
      </c>
      <c r="D81" s="4"/>
      <c r="E81" s="4">
        <v>32343</v>
      </c>
      <c r="F81" s="13">
        <f>N81/125%</f>
        <v>8800</v>
      </c>
      <c r="G81" s="28" t="s">
        <v>78</v>
      </c>
      <c r="H81" s="4" t="s">
        <v>79</v>
      </c>
      <c r="I81" s="38"/>
      <c r="J81" s="38"/>
      <c r="K81" s="38"/>
      <c r="M81" s="41"/>
      <c r="N81" s="2">
        <f t="shared" si="6"/>
        <v>11000</v>
      </c>
      <c r="O81" s="24">
        <v>11000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41"/>
      <c r="AV81" s="41"/>
      <c r="AW81" s="41"/>
      <c r="AX81" s="41"/>
    </row>
    <row r="82" spans="1:50" ht="22.5">
      <c r="A82" s="12" t="s">
        <v>183</v>
      </c>
      <c r="B82" s="28" t="s">
        <v>184</v>
      </c>
      <c r="C82" s="12" t="s">
        <v>51</v>
      </c>
      <c r="D82" s="4"/>
      <c r="E82" s="4">
        <v>32922</v>
      </c>
      <c r="F82" s="13">
        <v>26000</v>
      </c>
      <c r="G82" s="28" t="s">
        <v>78</v>
      </c>
      <c r="H82" s="4" t="s">
        <v>79</v>
      </c>
      <c r="I82" s="38"/>
      <c r="J82" s="38"/>
      <c r="K82" s="38"/>
      <c r="L82" s="49"/>
      <c r="M82" s="50"/>
      <c r="N82" s="2">
        <f t="shared" si="6"/>
        <v>26000</v>
      </c>
      <c r="O82" s="24">
        <v>26000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41"/>
      <c r="AV82" s="41"/>
      <c r="AW82" s="41"/>
      <c r="AX82" s="41"/>
    </row>
    <row r="83" spans="1:50" ht="22.5">
      <c r="A83" s="12" t="s">
        <v>185</v>
      </c>
      <c r="B83" s="28" t="s">
        <v>186</v>
      </c>
      <c r="C83" s="12" t="s">
        <v>51</v>
      </c>
      <c r="D83" s="4"/>
      <c r="E83" s="4">
        <v>32396</v>
      </c>
      <c r="F83" s="13">
        <f>N83/125%</f>
        <v>1200</v>
      </c>
      <c r="G83" s="28" t="s">
        <v>78</v>
      </c>
      <c r="H83" s="4" t="s">
        <v>79</v>
      </c>
      <c r="I83" s="38"/>
      <c r="J83" s="38"/>
      <c r="K83" s="38"/>
      <c r="M83" s="41"/>
      <c r="N83" s="2">
        <f t="shared" si="6"/>
        <v>1500</v>
      </c>
      <c r="O83" s="24">
        <v>1500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41"/>
      <c r="AV83" s="41"/>
      <c r="AW83" s="41"/>
      <c r="AX83" s="41"/>
    </row>
    <row r="84" spans="1:50" ht="33.75" hidden="1">
      <c r="A84" s="12" t="s">
        <v>187</v>
      </c>
      <c r="B84" s="28" t="s">
        <v>188</v>
      </c>
      <c r="C84" s="12" t="s">
        <v>51</v>
      </c>
      <c r="D84" s="4"/>
      <c r="E84" s="4">
        <v>32373</v>
      </c>
      <c r="F84" s="13">
        <f>N84/125%</f>
        <v>0</v>
      </c>
      <c r="G84" s="28" t="s">
        <v>78</v>
      </c>
      <c r="H84" s="4" t="s">
        <v>79</v>
      </c>
      <c r="I84" s="38"/>
      <c r="J84" s="38"/>
      <c r="K84" s="38"/>
      <c r="M84" s="41"/>
      <c r="N84" s="2">
        <f t="shared" si="6"/>
        <v>0</v>
      </c>
      <c r="O84" s="24">
        <v>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41"/>
      <c r="AV84" s="41"/>
      <c r="AW84" s="41"/>
      <c r="AX84" s="41"/>
    </row>
    <row r="85" spans="1:50" ht="22.5">
      <c r="A85" s="12" t="s">
        <v>189</v>
      </c>
      <c r="B85" s="28" t="s">
        <v>190</v>
      </c>
      <c r="C85" s="12" t="s">
        <v>51</v>
      </c>
      <c r="D85" s="4"/>
      <c r="E85" s="4">
        <v>32941</v>
      </c>
      <c r="F85" s="13">
        <v>200</v>
      </c>
      <c r="G85" s="28" t="s">
        <v>78</v>
      </c>
      <c r="H85" s="4" t="s">
        <v>79</v>
      </c>
      <c r="I85" s="38"/>
      <c r="J85" s="38"/>
      <c r="K85" s="38"/>
      <c r="M85" s="41"/>
      <c r="N85" s="2">
        <f t="shared" si="6"/>
        <v>200</v>
      </c>
      <c r="O85" s="24">
        <v>200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41"/>
      <c r="AV85" s="41"/>
      <c r="AW85" s="41"/>
      <c r="AX85" s="41"/>
    </row>
    <row r="86" spans="1:50" ht="22.5">
      <c r="A86" s="12" t="s">
        <v>191</v>
      </c>
      <c r="B86" s="28" t="s">
        <v>192</v>
      </c>
      <c r="C86" s="12" t="s">
        <v>51</v>
      </c>
      <c r="D86" s="4"/>
      <c r="E86" s="4">
        <v>3295</v>
      </c>
      <c r="F86" s="13">
        <v>900</v>
      </c>
      <c r="G86" s="28" t="s">
        <v>78</v>
      </c>
      <c r="H86" s="4" t="s">
        <v>193</v>
      </c>
      <c r="I86" s="38"/>
      <c r="J86" s="38"/>
      <c r="K86" s="38"/>
      <c r="M86" s="41"/>
      <c r="N86" s="2">
        <f t="shared" si="6"/>
        <v>900</v>
      </c>
      <c r="O86" s="24">
        <v>900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41"/>
      <c r="AV86" s="41"/>
      <c r="AW86" s="41"/>
      <c r="AX86" s="41"/>
    </row>
    <row r="87" spans="1:50" ht="33.75">
      <c r="A87" s="12" t="s">
        <v>194</v>
      </c>
      <c r="B87" s="28" t="s">
        <v>195</v>
      </c>
      <c r="C87" s="12" t="s">
        <v>51</v>
      </c>
      <c r="D87" s="4"/>
      <c r="E87" s="4">
        <v>32379</v>
      </c>
      <c r="F87" s="13">
        <f>N87/125%</f>
        <v>8000</v>
      </c>
      <c r="G87" s="28" t="s">
        <v>78</v>
      </c>
      <c r="H87" s="4" t="s">
        <v>79</v>
      </c>
      <c r="I87" s="38"/>
      <c r="J87" s="38"/>
      <c r="K87" s="38"/>
      <c r="M87" s="41"/>
      <c r="N87" s="2">
        <f t="shared" si="6"/>
        <v>10000</v>
      </c>
      <c r="O87" s="24">
        <v>10000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41"/>
      <c r="AV87" s="41"/>
      <c r="AW87" s="41"/>
      <c r="AX87" s="41"/>
    </row>
    <row r="88" spans="1:50">
      <c r="A88" s="12"/>
      <c r="B88" s="28" t="s">
        <v>196</v>
      </c>
      <c r="C88" s="4"/>
      <c r="D88" s="4"/>
      <c r="E88" s="4">
        <v>32371</v>
      </c>
      <c r="F88" s="13">
        <v>3000</v>
      </c>
      <c r="G88" s="28"/>
      <c r="H88" s="4"/>
      <c r="I88" s="38"/>
      <c r="J88" s="38"/>
      <c r="K88" s="38"/>
      <c r="M88" s="41"/>
      <c r="N88" s="2">
        <f t="shared" si="6"/>
        <v>3000</v>
      </c>
      <c r="O88" s="2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4">
        <v>3000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41"/>
      <c r="AV88" s="41"/>
      <c r="AW88" s="41"/>
      <c r="AX88" s="41"/>
    </row>
    <row r="89" spans="1:50" ht="33.75">
      <c r="A89" s="12" t="s">
        <v>197</v>
      </c>
      <c r="B89" s="28" t="s">
        <v>198</v>
      </c>
      <c r="C89" s="12" t="s">
        <v>51</v>
      </c>
      <c r="D89" s="4"/>
      <c r="E89" s="4">
        <v>32372</v>
      </c>
      <c r="F89" s="13">
        <v>11100</v>
      </c>
      <c r="G89" s="28" t="s">
        <v>78</v>
      </c>
      <c r="H89" s="4" t="s">
        <v>79</v>
      </c>
      <c r="I89" s="38"/>
      <c r="J89" s="38"/>
      <c r="K89" s="38"/>
      <c r="M89" s="41"/>
      <c r="N89" s="2">
        <f t="shared" si="6"/>
        <v>11100</v>
      </c>
      <c r="O89" s="24">
        <v>11100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41"/>
      <c r="AV89" s="41"/>
      <c r="AW89" s="41"/>
      <c r="AX89" s="41"/>
    </row>
    <row r="90" spans="1:50" ht="22.5">
      <c r="A90" s="12" t="s">
        <v>199</v>
      </c>
      <c r="B90" s="28" t="s">
        <v>200</v>
      </c>
      <c r="C90" s="12" t="s">
        <v>51</v>
      </c>
      <c r="D90" s="4"/>
      <c r="E90" s="4">
        <v>32395</v>
      </c>
      <c r="F90" s="13">
        <f>N90/125%</f>
        <v>1600</v>
      </c>
      <c r="G90" s="28" t="s">
        <v>78</v>
      </c>
      <c r="H90" s="4" t="s">
        <v>79</v>
      </c>
      <c r="I90" s="38"/>
      <c r="J90" s="38"/>
      <c r="K90" s="38"/>
      <c r="M90" s="41"/>
      <c r="N90" s="2">
        <f t="shared" si="6"/>
        <v>2000</v>
      </c>
      <c r="O90" s="24">
        <v>2000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41"/>
      <c r="AV90" s="41"/>
      <c r="AW90" s="41"/>
      <c r="AX90" s="41"/>
    </row>
    <row r="91" spans="1:50" ht="22.5">
      <c r="A91" s="12" t="s">
        <v>201</v>
      </c>
      <c r="B91" s="28" t="s">
        <v>202</v>
      </c>
      <c r="C91" s="4"/>
      <c r="D91" s="4"/>
      <c r="E91" s="4">
        <v>32391</v>
      </c>
      <c r="F91" s="13">
        <f t="shared" ref="F91:F93" si="7">N91/125%</f>
        <v>11600</v>
      </c>
      <c r="G91" s="28" t="s">
        <v>78</v>
      </c>
      <c r="H91" s="4" t="s">
        <v>79</v>
      </c>
      <c r="I91" s="38"/>
      <c r="J91" s="38"/>
      <c r="K91" s="38"/>
      <c r="M91" s="41"/>
      <c r="N91" s="2">
        <f>SUM(O91:AL91)</f>
        <v>14500</v>
      </c>
      <c r="O91" s="24">
        <v>3000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4">
        <v>11000</v>
      </c>
      <c r="AB91" s="24"/>
      <c r="AC91" s="24"/>
      <c r="AD91" s="2"/>
      <c r="AE91" s="2"/>
      <c r="AF91" s="2"/>
      <c r="AG91" s="2"/>
      <c r="AH91" s="2"/>
      <c r="AI91" s="2"/>
      <c r="AJ91" s="24">
        <v>500</v>
      </c>
      <c r="AK91" s="24"/>
      <c r="AL91" s="2"/>
      <c r="AM91" s="2"/>
      <c r="AN91" s="2"/>
      <c r="AO91" s="2"/>
      <c r="AP91" s="2"/>
      <c r="AQ91" s="2"/>
      <c r="AR91" s="2"/>
      <c r="AS91" s="2"/>
      <c r="AT91" s="2"/>
      <c r="AU91" s="41"/>
      <c r="AV91" s="41"/>
      <c r="AW91" s="41"/>
      <c r="AX91" s="41"/>
    </row>
    <row r="92" spans="1:50" ht="22.5">
      <c r="A92" s="12" t="s">
        <v>203</v>
      </c>
      <c r="B92" s="28" t="s">
        <v>204</v>
      </c>
      <c r="C92" s="4"/>
      <c r="D92" s="4"/>
      <c r="E92" s="4">
        <v>32392</v>
      </c>
      <c r="F92" s="13">
        <f t="shared" si="7"/>
        <v>10400</v>
      </c>
      <c r="G92" s="28" t="s">
        <v>78</v>
      </c>
      <c r="H92" s="4" t="s">
        <v>79</v>
      </c>
      <c r="I92" s="38"/>
      <c r="J92" s="38"/>
      <c r="K92" s="38"/>
      <c r="M92" s="41"/>
      <c r="N92" s="2">
        <f>SUM(O92:AL92)</f>
        <v>13000</v>
      </c>
      <c r="O92" s="24">
        <v>1000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4">
        <v>11000</v>
      </c>
      <c r="AB92" s="24"/>
      <c r="AC92" s="24"/>
      <c r="AD92" s="2"/>
      <c r="AE92" s="2"/>
      <c r="AF92" s="2"/>
      <c r="AG92" s="2"/>
      <c r="AH92" s="2"/>
      <c r="AI92" s="2"/>
      <c r="AJ92" s="24">
        <v>1000</v>
      </c>
      <c r="AK92" s="24"/>
      <c r="AL92" s="2"/>
      <c r="AM92" s="2"/>
      <c r="AN92" s="2"/>
      <c r="AO92" s="2"/>
      <c r="AP92" s="2"/>
      <c r="AQ92" s="2"/>
      <c r="AR92" s="2"/>
      <c r="AS92" s="2"/>
      <c r="AT92" s="2"/>
      <c r="AU92" s="41"/>
      <c r="AV92" s="41"/>
      <c r="AW92" s="41"/>
      <c r="AX92" s="41"/>
    </row>
    <row r="93" spans="1:50" ht="22.5">
      <c r="A93" s="12" t="s">
        <v>205</v>
      </c>
      <c r="B93" s="28" t="s">
        <v>206</v>
      </c>
      <c r="C93" s="4"/>
      <c r="D93" s="4"/>
      <c r="E93" s="4">
        <v>32399</v>
      </c>
      <c r="F93" s="13">
        <f t="shared" si="7"/>
        <v>6400</v>
      </c>
      <c r="G93" s="28" t="s">
        <v>78</v>
      </c>
      <c r="H93" s="4" t="s">
        <v>79</v>
      </c>
      <c r="I93" s="38"/>
      <c r="J93" s="38"/>
      <c r="K93" s="38"/>
      <c r="M93" s="41"/>
      <c r="N93" s="2">
        <f t="shared" ref="N93:N133" si="8">SUM(O93:AL93)</f>
        <v>8000</v>
      </c>
      <c r="O93" s="24">
        <v>5000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4">
        <v>3000</v>
      </c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41"/>
      <c r="AV93" s="41"/>
      <c r="AW93" s="41"/>
      <c r="AX93" s="41"/>
    </row>
    <row r="94" spans="1:50" ht="22.5">
      <c r="A94" s="12" t="s">
        <v>207</v>
      </c>
      <c r="B94" s="28" t="s">
        <v>208</v>
      </c>
      <c r="C94" s="12" t="s">
        <v>51</v>
      </c>
      <c r="D94" s="4"/>
      <c r="E94" s="4">
        <v>34312</v>
      </c>
      <c r="F94" s="13">
        <v>10000</v>
      </c>
      <c r="G94" s="28" t="s">
        <v>78</v>
      </c>
      <c r="H94" s="4" t="s">
        <v>193</v>
      </c>
      <c r="I94" s="38"/>
      <c r="J94" s="38"/>
      <c r="K94" s="38"/>
      <c r="M94" s="41"/>
      <c r="N94" s="2">
        <f t="shared" si="8"/>
        <v>10000</v>
      </c>
      <c r="O94" s="24">
        <v>10000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41"/>
      <c r="AV94" s="41"/>
      <c r="AW94" s="41"/>
      <c r="AX94" s="41"/>
    </row>
    <row r="95" spans="1:50" ht="33.75">
      <c r="A95" s="12" t="s">
        <v>209</v>
      </c>
      <c r="B95" s="28" t="s">
        <v>210</v>
      </c>
      <c r="C95" s="4"/>
      <c r="D95" s="4"/>
      <c r="E95" s="4">
        <v>42211</v>
      </c>
      <c r="F95" s="13">
        <f>N95/125%</f>
        <v>99200</v>
      </c>
      <c r="G95" s="28" t="s">
        <v>78</v>
      </c>
      <c r="H95" s="4" t="s">
        <v>79</v>
      </c>
      <c r="I95" s="38"/>
      <c r="J95" s="38"/>
      <c r="K95" s="22" t="s">
        <v>46</v>
      </c>
      <c r="M95" s="41"/>
      <c r="N95" s="2">
        <f t="shared" si="8"/>
        <v>124000</v>
      </c>
      <c r="O95" s="2"/>
      <c r="P95" s="2"/>
      <c r="Q95" s="2"/>
      <c r="R95" s="2"/>
      <c r="S95" s="2"/>
      <c r="T95" s="24">
        <v>109000</v>
      </c>
      <c r="U95" s="24">
        <v>15000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41"/>
      <c r="AV95" s="41"/>
      <c r="AW95" s="41"/>
      <c r="AX95" s="41"/>
    </row>
    <row r="96" spans="1:50" ht="33.75" hidden="1">
      <c r="A96" s="12" t="s">
        <v>211</v>
      </c>
      <c r="B96" s="28" t="s">
        <v>212</v>
      </c>
      <c r="C96" s="4"/>
      <c r="D96" s="4"/>
      <c r="E96" s="4">
        <v>42212</v>
      </c>
      <c r="F96" s="13">
        <f t="shared" ref="F96:F106" si="9">N96/125%</f>
        <v>0</v>
      </c>
      <c r="G96" s="28" t="s">
        <v>78</v>
      </c>
      <c r="H96" s="4" t="s">
        <v>79</v>
      </c>
      <c r="I96" s="38"/>
      <c r="J96" s="38"/>
      <c r="K96" s="22" t="s">
        <v>46</v>
      </c>
      <c r="M96" s="41"/>
      <c r="N96" s="2">
        <f t="shared" si="8"/>
        <v>0</v>
      </c>
      <c r="O96" s="2"/>
      <c r="P96" s="2"/>
      <c r="Q96" s="2"/>
      <c r="R96" s="2"/>
      <c r="S96" s="2"/>
      <c r="T96" s="2"/>
      <c r="U96" s="24">
        <v>0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41"/>
      <c r="AV96" s="41"/>
      <c r="AW96" s="41"/>
      <c r="AX96" s="41"/>
    </row>
    <row r="97" spans="1:50" ht="33.75">
      <c r="A97" s="12" t="s">
        <v>213</v>
      </c>
      <c r="B97" s="28" t="s">
        <v>214</v>
      </c>
      <c r="C97" s="4"/>
      <c r="D97" s="4"/>
      <c r="E97" s="4">
        <v>42212</v>
      </c>
      <c r="F97" s="13">
        <f t="shared" si="9"/>
        <v>293520</v>
      </c>
      <c r="G97" s="28" t="s">
        <v>78</v>
      </c>
      <c r="H97" s="4" t="s">
        <v>79</v>
      </c>
      <c r="I97" s="38"/>
      <c r="J97" s="38"/>
      <c r="K97" s="22" t="s">
        <v>46</v>
      </c>
      <c r="M97" s="41"/>
      <c r="N97" s="2">
        <f t="shared" si="8"/>
        <v>366900</v>
      </c>
      <c r="O97" s="2"/>
      <c r="P97" s="2"/>
      <c r="Q97" s="2"/>
      <c r="R97" s="2"/>
      <c r="S97" s="2"/>
      <c r="T97" s="24">
        <v>350000</v>
      </c>
      <c r="U97" s="24">
        <v>16900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41"/>
      <c r="AV97" s="41"/>
      <c r="AW97" s="41"/>
      <c r="AX97" s="41"/>
    </row>
    <row r="98" spans="1:50" ht="33.75">
      <c r="A98" s="12"/>
      <c r="B98" s="28" t="s">
        <v>215</v>
      </c>
      <c r="C98" s="4"/>
      <c r="D98" s="4"/>
      <c r="E98" s="4">
        <v>42219</v>
      </c>
      <c r="F98" s="13">
        <f t="shared" si="9"/>
        <v>3600</v>
      </c>
      <c r="G98" s="28" t="s">
        <v>78</v>
      </c>
      <c r="H98" s="4"/>
      <c r="I98" s="38"/>
      <c r="J98" s="38"/>
      <c r="K98" s="22" t="s">
        <v>46</v>
      </c>
      <c r="M98" s="41"/>
      <c r="N98" s="2">
        <f t="shared" si="8"/>
        <v>4500</v>
      </c>
      <c r="O98" s="2"/>
      <c r="P98" s="2"/>
      <c r="Q98" s="2"/>
      <c r="R98" s="2"/>
      <c r="S98" s="2"/>
      <c r="T98" s="2"/>
      <c r="U98" s="24">
        <v>4500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41"/>
      <c r="AV98" s="41"/>
      <c r="AW98" s="41"/>
      <c r="AX98" s="41"/>
    </row>
    <row r="99" spans="1:50" ht="33.75">
      <c r="A99" s="12"/>
      <c r="B99" s="28" t="s">
        <v>216</v>
      </c>
      <c r="C99" s="4"/>
      <c r="D99" s="4"/>
      <c r="E99" s="4">
        <v>42221</v>
      </c>
      <c r="F99" s="13">
        <f t="shared" si="9"/>
        <v>22720</v>
      </c>
      <c r="G99" s="28" t="s">
        <v>78</v>
      </c>
      <c r="H99" s="4"/>
      <c r="I99" s="38"/>
      <c r="J99" s="38"/>
      <c r="K99" s="22" t="s">
        <v>46</v>
      </c>
      <c r="M99" s="41"/>
      <c r="N99" s="2">
        <f t="shared" si="8"/>
        <v>28400</v>
      </c>
      <c r="O99" s="2"/>
      <c r="P99" s="2"/>
      <c r="Q99" s="2"/>
      <c r="R99" s="2"/>
      <c r="S99" s="2"/>
      <c r="T99" s="24">
        <v>20000</v>
      </c>
      <c r="U99" s="24">
        <v>8400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41"/>
      <c r="AV99" s="41"/>
      <c r="AW99" s="41"/>
      <c r="AX99" s="41"/>
    </row>
    <row r="100" spans="1:50" ht="33.75">
      <c r="A100" s="12" t="s">
        <v>217</v>
      </c>
      <c r="B100" s="28" t="s">
        <v>218</v>
      </c>
      <c r="C100" s="4"/>
      <c r="D100" s="4"/>
      <c r="E100" s="4">
        <v>42231</v>
      </c>
      <c r="F100" s="13">
        <f t="shared" si="9"/>
        <v>24000</v>
      </c>
      <c r="G100" s="28" t="s">
        <v>78</v>
      </c>
      <c r="H100" s="4" t="s">
        <v>79</v>
      </c>
      <c r="I100" s="38"/>
      <c r="J100" s="38"/>
      <c r="K100" s="22" t="s">
        <v>46</v>
      </c>
      <c r="M100" s="41"/>
      <c r="N100" s="2">
        <f t="shared" si="8"/>
        <v>30000</v>
      </c>
      <c r="O100" s="2"/>
      <c r="P100" s="2"/>
      <c r="Q100" s="2"/>
      <c r="R100" s="2"/>
      <c r="S100" s="2"/>
      <c r="T100" s="24">
        <v>30000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41"/>
      <c r="AV100" s="41"/>
      <c r="AW100" s="41"/>
      <c r="AX100" s="41"/>
    </row>
    <row r="101" spans="1:50" ht="33.75">
      <c r="A101" s="12" t="s">
        <v>219</v>
      </c>
      <c r="B101" s="28" t="s">
        <v>220</v>
      </c>
      <c r="C101" s="4"/>
      <c r="D101" s="4"/>
      <c r="E101" s="4">
        <v>42239</v>
      </c>
      <c r="F101" s="13">
        <f t="shared" si="9"/>
        <v>80000</v>
      </c>
      <c r="G101" s="28" t="s">
        <v>78</v>
      </c>
      <c r="H101" s="4" t="s">
        <v>79</v>
      </c>
      <c r="I101" s="38"/>
      <c r="J101" s="38"/>
      <c r="K101" s="22" t="s">
        <v>46</v>
      </c>
      <c r="M101" s="41"/>
      <c r="N101" s="2">
        <f t="shared" si="8"/>
        <v>100000</v>
      </c>
      <c r="O101" s="2"/>
      <c r="P101" s="2"/>
      <c r="Q101" s="2"/>
      <c r="R101" s="2"/>
      <c r="S101" s="2"/>
      <c r="T101" s="24">
        <v>100000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41"/>
      <c r="AV101" s="41"/>
      <c r="AW101" s="41"/>
      <c r="AX101" s="41"/>
    </row>
    <row r="102" spans="1:50" ht="33.75">
      <c r="A102" s="12"/>
      <c r="B102" s="28" t="s">
        <v>221</v>
      </c>
      <c r="C102" s="4"/>
      <c r="D102" s="4"/>
      <c r="E102" s="4">
        <v>42251</v>
      </c>
      <c r="F102" s="13">
        <f t="shared" si="9"/>
        <v>25760</v>
      </c>
      <c r="G102" s="28" t="s">
        <v>78</v>
      </c>
      <c r="H102" s="4"/>
      <c r="I102" s="38"/>
      <c r="J102" s="38"/>
      <c r="K102" s="22" t="s">
        <v>46</v>
      </c>
      <c r="M102" s="41"/>
      <c r="N102" s="2">
        <f t="shared" si="8"/>
        <v>32200</v>
      </c>
      <c r="O102" s="2"/>
      <c r="P102" s="2"/>
      <c r="Q102" s="2"/>
      <c r="R102" s="2"/>
      <c r="S102" s="2"/>
      <c r="T102" s="24">
        <v>30000</v>
      </c>
      <c r="U102" s="24">
        <v>2200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41"/>
      <c r="AV102" s="41"/>
      <c r="AW102" s="41"/>
      <c r="AX102" s="41"/>
    </row>
    <row r="103" spans="1:50" ht="33.75">
      <c r="A103" s="12"/>
      <c r="B103" s="28" t="s">
        <v>222</v>
      </c>
      <c r="C103" s="4"/>
      <c r="D103" s="4"/>
      <c r="E103" s="4">
        <v>42259</v>
      </c>
      <c r="F103" s="13">
        <f t="shared" si="9"/>
        <v>4800</v>
      </c>
      <c r="G103" s="28" t="s">
        <v>78</v>
      </c>
      <c r="H103" s="4"/>
      <c r="I103" s="38"/>
      <c r="J103" s="38"/>
      <c r="K103" s="22" t="s">
        <v>46</v>
      </c>
      <c r="M103" s="41"/>
      <c r="N103" s="2">
        <f t="shared" si="8"/>
        <v>6000</v>
      </c>
      <c r="O103" s="2"/>
      <c r="P103" s="2"/>
      <c r="Q103" s="2"/>
      <c r="R103" s="2"/>
      <c r="S103" s="2"/>
      <c r="T103" s="24">
        <v>6000</v>
      </c>
      <c r="U103" s="24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41"/>
      <c r="AV103" s="41"/>
      <c r="AW103" s="41"/>
      <c r="AX103" s="41"/>
    </row>
    <row r="104" spans="1:50" ht="33.75">
      <c r="A104" s="12"/>
      <c r="B104" s="28" t="s">
        <v>223</v>
      </c>
      <c r="C104" s="4"/>
      <c r="D104" s="4"/>
      <c r="E104" s="4">
        <v>42261</v>
      </c>
      <c r="F104" s="13">
        <f t="shared" si="9"/>
        <v>4000</v>
      </c>
      <c r="G104" s="28" t="s">
        <v>78</v>
      </c>
      <c r="H104" s="4"/>
      <c r="I104" s="38"/>
      <c r="J104" s="38"/>
      <c r="K104" s="22" t="s">
        <v>46</v>
      </c>
      <c r="M104" s="41"/>
      <c r="N104" s="2">
        <f t="shared" si="8"/>
        <v>5000</v>
      </c>
      <c r="O104" s="2"/>
      <c r="P104" s="2"/>
      <c r="Q104" s="2"/>
      <c r="R104" s="2"/>
      <c r="S104" s="2"/>
      <c r="T104" s="24">
        <v>5000</v>
      </c>
      <c r="U104" s="24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41"/>
      <c r="AV104" s="41"/>
      <c r="AW104" s="41"/>
      <c r="AX104" s="41"/>
    </row>
    <row r="105" spans="1:50" ht="33.75">
      <c r="A105" s="12"/>
      <c r="B105" s="28" t="s">
        <v>224</v>
      </c>
      <c r="C105" s="4"/>
      <c r="D105" s="4"/>
      <c r="E105" s="4">
        <v>42262</v>
      </c>
      <c r="F105" s="13">
        <f t="shared" si="9"/>
        <v>8000</v>
      </c>
      <c r="G105" s="28" t="s">
        <v>78</v>
      </c>
      <c r="H105" s="4"/>
      <c r="I105" s="38"/>
      <c r="J105" s="38"/>
      <c r="K105" s="22" t="s">
        <v>46</v>
      </c>
      <c r="M105" s="41"/>
      <c r="N105" s="2">
        <f t="shared" si="8"/>
        <v>10000</v>
      </c>
      <c r="O105" s="2"/>
      <c r="P105" s="2"/>
      <c r="Q105" s="2"/>
      <c r="R105" s="2"/>
      <c r="S105" s="2"/>
      <c r="T105" s="24">
        <v>10000</v>
      </c>
      <c r="U105" s="24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41"/>
      <c r="AV105" s="41"/>
      <c r="AW105" s="41"/>
      <c r="AX105" s="41"/>
    </row>
    <row r="106" spans="1:50" s="53" customFormat="1" ht="22.5">
      <c r="A106" s="51" t="s">
        <v>225</v>
      </c>
      <c r="B106" s="37" t="s">
        <v>226</v>
      </c>
      <c r="C106" s="18"/>
      <c r="D106" s="18"/>
      <c r="E106" s="18">
        <v>42411</v>
      </c>
      <c r="F106" s="23">
        <f t="shared" si="9"/>
        <v>5840</v>
      </c>
      <c r="G106" s="37" t="s">
        <v>78</v>
      </c>
      <c r="H106" s="18" t="s">
        <v>79</v>
      </c>
      <c r="I106" s="52"/>
      <c r="J106" s="52"/>
      <c r="K106" s="52"/>
      <c r="M106" s="54"/>
      <c r="N106" s="55">
        <f t="shared" si="8"/>
        <v>7300</v>
      </c>
      <c r="O106" s="55"/>
      <c r="P106" s="55"/>
      <c r="Q106" s="55"/>
      <c r="R106" s="55"/>
      <c r="S106" s="55"/>
      <c r="T106" s="55">
        <v>4300</v>
      </c>
      <c r="U106" s="55">
        <v>3000</v>
      </c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4"/>
      <c r="AV106" s="54"/>
      <c r="AW106" s="54"/>
      <c r="AX106" s="54"/>
    </row>
    <row r="107" spans="1:50" ht="33.75">
      <c r="A107" s="12" t="s">
        <v>227</v>
      </c>
      <c r="B107" s="28" t="s">
        <v>228</v>
      </c>
      <c r="C107" s="4"/>
      <c r="D107" s="4"/>
      <c r="E107" s="4">
        <v>32212</v>
      </c>
      <c r="F107" s="13">
        <f>N107/105%</f>
        <v>14571.428571428571</v>
      </c>
      <c r="G107" s="28" t="s">
        <v>78</v>
      </c>
      <c r="H107" s="4" t="s">
        <v>79</v>
      </c>
      <c r="I107" s="38"/>
      <c r="J107" s="38"/>
      <c r="K107" s="38"/>
      <c r="M107" s="41"/>
      <c r="N107" s="2">
        <f t="shared" si="8"/>
        <v>15300</v>
      </c>
      <c r="O107" s="24">
        <v>12000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4">
        <v>2000</v>
      </c>
      <c r="AB107" s="24"/>
      <c r="AC107" s="24"/>
      <c r="AD107" s="2"/>
      <c r="AE107" s="2"/>
      <c r="AF107" s="2"/>
      <c r="AG107" s="24">
        <v>800</v>
      </c>
      <c r="AH107" s="2"/>
      <c r="AI107" s="2"/>
      <c r="AJ107" s="24">
        <v>500</v>
      </c>
      <c r="AK107" s="24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50" s="53" customFormat="1" ht="22.5">
      <c r="A108" s="12" t="s">
        <v>229</v>
      </c>
      <c r="B108" s="37" t="s">
        <v>230</v>
      </c>
      <c r="C108" s="4"/>
      <c r="D108" s="18"/>
      <c r="E108" s="18">
        <v>32211</v>
      </c>
      <c r="F108" s="23">
        <f t="shared" ref="F108:F122" si="10">N108/125%</f>
        <v>28000</v>
      </c>
      <c r="G108" s="37" t="s">
        <v>78</v>
      </c>
      <c r="H108" s="18" t="s">
        <v>45</v>
      </c>
      <c r="I108" s="52"/>
      <c r="J108" s="52"/>
      <c r="K108" s="36"/>
      <c r="L108" s="53" t="s">
        <v>231</v>
      </c>
      <c r="M108" s="54"/>
      <c r="N108" s="55">
        <f t="shared" si="8"/>
        <v>35000</v>
      </c>
      <c r="O108" s="24">
        <v>31000</v>
      </c>
      <c r="P108" s="55"/>
      <c r="Q108" s="55"/>
      <c r="R108" s="55"/>
      <c r="S108" s="55"/>
      <c r="T108" s="55"/>
      <c r="U108" s="55"/>
      <c r="V108" s="55"/>
      <c r="W108" s="55"/>
      <c r="X108" s="55"/>
      <c r="Y108" s="24">
        <v>1000</v>
      </c>
      <c r="Z108" s="55"/>
      <c r="AA108" s="55"/>
      <c r="AB108" s="55"/>
      <c r="AC108" s="55"/>
      <c r="AD108" s="55"/>
      <c r="AE108" s="55"/>
      <c r="AF108" s="55"/>
      <c r="AG108" s="24">
        <v>2000</v>
      </c>
      <c r="AH108" s="55"/>
      <c r="AI108" s="55"/>
      <c r="AJ108" s="24">
        <v>1000</v>
      </c>
      <c r="AK108" s="24"/>
      <c r="AL108" s="55"/>
      <c r="AM108" s="55"/>
      <c r="AN108" s="55"/>
      <c r="AO108" s="55"/>
      <c r="AP108" s="55"/>
      <c r="AQ108" s="55"/>
      <c r="AR108" s="55"/>
      <c r="AS108" s="55"/>
      <c r="AT108" s="55"/>
    </row>
    <row r="109" spans="1:50" s="53" customFormat="1" ht="22.5">
      <c r="A109" s="12" t="s">
        <v>232</v>
      </c>
      <c r="B109" s="37" t="s">
        <v>233</v>
      </c>
      <c r="C109" s="4"/>
      <c r="D109" s="18"/>
      <c r="E109" s="18">
        <v>32219</v>
      </c>
      <c r="F109" s="23">
        <f t="shared" si="10"/>
        <v>44782.400000000001</v>
      </c>
      <c r="G109" s="37" t="s">
        <v>78</v>
      </c>
      <c r="H109" s="18" t="s">
        <v>45</v>
      </c>
      <c r="I109" s="52"/>
      <c r="J109" s="52"/>
      <c r="K109" s="36"/>
      <c r="L109" s="53" t="s">
        <v>231</v>
      </c>
      <c r="M109" s="54"/>
      <c r="N109" s="55">
        <f t="shared" si="8"/>
        <v>55978</v>
      </c>
      <c r="O109" s="24">
        <v>33000</v>
      </c>
      <c r="P109" s="55"/>
      <c r="Q109" s="55"/>
      <c r="R109" s="55"/>
      <c r="S109" s="55"/>
      <c r="T109" s="55"/>
      <c r="U109" s="55"/>
      <c r="V109" s="55"/>
      <c r="W109" s="55"/>
      <c r="X109" s="55"/>
      <c r="Y109" s="24">
        <v>4000</v>
      </c>
      <c r="Z109" s="55"/>
      <c r="AA109" s="24">
        <v>5000</v>
      </c>
      <c r="AB109" s="24"/>
      <c r="AC109" s="24">
        <v>1400</v>
      </c>
      <c r="AD109" s="55"/>
      <c r="AE109" s="55"/>
      <c r="AF109" s="24">
        <v>2300</v>
      </c>
      <c r="AG109" s="24">
        <v>6278</v>
      </c>
      <c r="AH109" s="55"/>
      <c r="AI109" s="55"/>
      <c r="AJ109" s="24">
        <v>4000</v>
      </c>
      <c r="AK109" s="24"/>
      <c r="AL109" s="55"/>
      <c r="AM109" s="55"/>
      <c r="AN109" s="55"/>
      <c r="AO109" s="55"/>
      <c r="AP109" s="55"/>
      <c r="AQ109" s="55"/>
      <c r="AR109" s="55"/>
      <c r="AS109" s="55"/>
      <c r="AT109" s="55"/>
    </row>
    <row r="110" spans="1:50" ht="22.5">
      <c r="A110" s="12" t="s">
        <v>234</v>
      </c>
      <c r="B110" s="28" t="s">
        <v>235</v>
      </c>
      <c r="C110" s="4"/>
      <c r="D110" s="4"/>
      <c r="E110" s="4">
        <v>32222</v>
      </c>
      <c r="F110" s="13">
        <f t="shared" si="10"/>
        <v>2320</v>
      </c>
      <c r="G110" s="28" t="s">
        <v>78</v>
      </c>
      <c r="H110" s="4" t="s">
        <v>45</v>
      </c>
      <c r="I110" s="38"/>
      <c r="J110" s="38"/>
      <c r="K110" s="36"/>
      <c r="M110" s="41"/>
      <c r="N110" s="2">
        <f t="shared" si="8"/>
        <v>2900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4">
        <v>2000</v>
      </c>
      <c r="Z110" s="2"/>
      <c r="AA110" s="2"/>
      <c r="AB110" s="2"/>
      <c r="AC110" s="2"/>
      <c r="AD110" s="2"/>
      <c r="AE110" s="2"/>
      <c r="AF110" s="24">
        <v>400</v>
      </c>
      <c r="AG110" s="2"/>
      <c r="AH110" s="2"/>
      <c r="AI110" s="2"/>
      <c r="AJ110" s="24">
        <v>500</v>
      </c>
      <c r="AK110" s="24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50" ht="22.5">
      <c r="A111" s="12" t="s">
        <v>236</v>
      </c>
      <c r="B111" s="28" t="s">
        <v>237</v>
      </c>
      <c r="C111" s="4"/>
      <c r="D111" s="4"/>
      <c r="E111" s="4">
        <v>32229</v>
      </c>
      <c r="F111" s="13">
        <f t="shared" si="10"/>
        <v>8560</v>
      </c>
      <c r="G111" s="28" t="s">
        <v>78</v>
      </c>
      <c r="H111" s="4" t="s">
        <v>45</v>
      </c>
      <c r="I111" s="38"/>
      <c r="J111" s="38"/>
      <c r="K111" s="36"/>
      <c r="M111" s="41"/>
      <c r="N111" s="2">
        <f t="shared" si="8"/>
        <v>10700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4"/>
      <c r="AB111" s="2"/>
      <c r="AC111" s="24">
        <v>2700</v>
      </c>
      <c r="AD111" s="24">
        <v>8000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50" ht="22.5">
      <c r="A112" s="12" t="s">
        <v>238</v>
      </c>
      <c r="B112" s="28" t="s">
        <v>239</v>
      </c>
      <c r="C112" s="4"/>
      <c r="D112" s="4"/>
      <c r="E112" s="4">
        <v>32214</v>
      </c>
      <c r="F112" s="13">
        <f t="shared" si="10"/>
        <v>23200</v>
      </c>
      <c r="G112" s="28" t="s">
        <v>78</v>
      </c>
      <c r="H112" s="4" t="s">
        <v>45</v>
      </c>
      <c r="I112" s="38"/>
      <c r="J112" s="38"/>
      <c r="K112" s="38"/>
      <c r="L112" s="1" t="s">
        <v>240</v>
      </c>
      <c r="M112" s="41"/>
      <c r="N112" s="2">
        <f t="shared" si="8"/>
        <v>29000</v>
      </c>
      <c r="O112" s="24">
        <v>29000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22.5">
      <c r="A113" s="12" t="s">
        <v>241</v>
      </c>
      <c r="B113" s="28" t="s">
        <v>242</v>
      </c>
      <c r="C113" s="4"/>
      <c r="D113" s="4"/>
      <c r="E113" s="4">
        <v>32216</v>
      </c>
      <c r="F113" s="13">
        <f t="shared" si="10"/>
        <v>4800</v>
      </c>
      <c r="G113" s="28" t="s">
        <v>78</v>
      </c>
      <c r="H113" s="4" t="s">
        <v>79</v>
      </c>
      <c r="I113" s="38"/>
      <c r="J113" s="38"/>
      <c r="K113" s="38"/>
      <c r="M113" s="41"/>
      <c r="N113" s="2">
        <f t="shared" si="8"/>
        <v>6000</v>
      </c>
      <c r="O113" s="24">
        <v>6000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33.75">
      <c r="A114" s="12" t="s">
        <v>243</v>
      </c>
      <c r="B114" s="28" t="s">
        <v>244</v>
      </c>
      <c r="C114" s="4"/>
      <c r="D114" s="4"/>
      <c r="E114" s="4">
        <v>32271</v>
      </c>
      <c r="F114" s="13">
        <f t="shared" si="10"/>
        <v>4000</v>
      </c>
      <c r="G114" s="28" t="s">
        <v>78</v>
      </c>
      <c r="H114" s="4" t="s">
        <v>79</v>
      </c>
      <c r="I114" s="38"/>
      <c r="J114" s="38"/>
      <c r="K114" s="38"/>
      <c r="M114" s="41"/>
      <c r="N114" s="2">
        <f t="shared" si="8"/>
        <v>5000</v>
      </c>
      <c r="O114" s="24">
        <v>5000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45">
      <c r="A115" s="12" t="s">
        <v>245</v>
      </c>
      <c r="B115" s="28" t="s">
        <v>246</v>
      </c>
      <c r="C115" s="4"/>
      <c r="D115" s="4"/>
      <c r="E115" s="4">
        <v>32241</v>
      </c>
      <c r="F115" s="13">
        <f t="shared" si="10"/>
        <v>11200</v>
      </c>
      <c r="G115" s="28" t="s">
        <v>78</v>
      </c>
      <c r="H115" s="4" t="s">
        <v>79</v>
      </c>
      <c r="I115" s="38"/>
      <c r="J115" s="38"/>
      <c r="K115" s="38"/>
      <c r="M115" s="41"/>
      <c r="N115" s="2">
        <f t="shared" si="8"/>
        <v>14000</v>
      </c>
      <c r="O115" s="24">
        <v>14000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22.5">
      <c r="A116" s="12" t="s">
        <v>247</v>
      </c>
      <c r="B116" s="28" t="s">
        <v>248</v>
      </c>
      <c r="C116" s="4"/>
      <c r="D116" s="4"/>
      <c r="E116" s="4">
        <v>32242</v>
      </c>
      <c r="F116" s="13">
        <f t="shared" si="10"/>
        <v>8800</v>
      </c>
      <c r="G116" s="28" t="s">
        <v>78</v>
      </c>
      <c r="H116" s="4" t="s">
        <v>79</v>
      </c>
      <c r="I116" s="38"/>
      <c r="J116" s="38"/>
      <c r="K116" s="38"/>
      <c r="M116" s="41"/>
      <c r="N116" s="2">
        <f t="shared" si="8"/>
        <v>11000</v>
      </c>
      <c r="O116" s="24">
        <v>11000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22.5">
      <c r="A117" s="12" t="s">
        <v>249</v>
      </c>
      <c r="B117" s="28" t="s">
        <v>250</v>
      </c>
      <c r="C117" s="4"/>
      <c r="D117" s="4"/>
      <c r="E117" s="4">
        <v>32244</v>
      </c>
      <c r="F117" s="13">
        <f t="shared" si="10"/>
        <v>3200</v>
      </c>
      <c r="G117" s="28" t="s">
        <v>78</v>
      </c>
      <c r="H117" s="4" t="s">
        <v>79</v>
      </c>
      <c r="I117" s="38"/>
      <c r="J117" s="38"/>
      <c r="K117" s="38"/>
      <c r="M117" s="41"/>
      <c r="N117" s="2">
        <f t="shared" si="8"/>
        <v>4000</v>
      </c>
      <c r="O117" s="24">
        <v>4000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s="53" customFormat="1" ht="22.5">
      <c r="A118" s="12" t="s">
        <v>251</v>
      </c>
      <c r="B118" s="37" t="s">
        <v>252</v>
      </c>
      <c r="C118" s="4"/>
      <c r="D118" s="18"/>
      <c r="E118" s="18">
        <v>32233</v>
      </c>
      <c r="F118" s="13">
        <f t="shared" si="10"/>
        <v>800</v>
      </c>
      <c r="G118" s="37" t="s">
        <v>78</v>
      </c>
      <c r="H118" s="18" t="s">
        <v>79</v>
      </c>
      <c r="I118" s="52"/>
      <c r="J118" s="52"/>
      <c r="K118" s="52"/>
      <c r="M118" s="54"/>
      <c r="N118" s="55">
        <f t="shared" si="8"/>
        <v>1000</v>
      </c>
      <c r="O118" s="24">
        <v>1000</v>
      </c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</row>
    <row r="119" spans="1:46" ht="22.5">
      <c r="A119" s="12" t="s">
        <v>253</v>
      </c>
      <c r="B119" s="28" t="s">
        <v>254</v>
      </c>
      <c r="C119" s="4"/>
      <c r="D119" s="12"/>
      <c r="E119" s="12">
        <v>32251</v>
      </c>
      <c r="F119" s="13">
        <f t="shared" si="10"/>
        <v>16800</v>
      </c>
      <c r="G119" s="28" t="s">
        <v>78</v>
      </c>
      <c r="H119" s="4" t="s">
        <v>79</v>
      </c>
      <c r="I119" s="38"/>
      <c r="J119" s="28"/>
      <c r="K119" s="28"/>
      <c r="L119" s="8"/>
      <c r="M119" s="56"/>
      <c r="N119" s="2">
        <f t="shared" si="8"/>
        <v>21000</v>
      </c>
      <c r="O119" s="24">
        <v>14000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4">
        <v>2000</v>
      </c>
      <c r="AH119" s="2"/>
      <c r="AI119" s="2"/>
      <c r="AJ119" s="24">
        <v>5000</v>
      </c>
      <c r="AK119" s="24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22.5">
      <c r="A120" s="12" t="s">
        <v>255</v>
      </c>
      <c r="B120" s="28" t="s">
        <v>256</v>
      </c>
      <c r="C120" s="4"/>
      <c r="D120" s="4"/>
      <c r="E120" s="4">
        <v>32931</v>
      </c>
      <c r="F120" s="13">
        <f t="shared" si="10"/>
        <v>9200</v>
      </c>
      <c r="G120" s="28" t="s">
        <v>78</v>
      </c>
      <c r="H120" s="4" t="s">
        <v>79</v>
      </c>
      <c r="I120" s="38"/>
      <c r="J120" s="28"/>
      <c r="K120" s="38"/>
      <c r="M120" s="41"/>
      <c r="N120" s="2">
        <f t="shared" si="8"/>
        <v>11500</v>
      </c>
      <c r="O120" s="24">
        <v>8500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4">
        <v>3000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22.5">
      <c r="A121" s="12" t="s">
        <v>257</v>
      </c>
      <c r="B121" s="28" t="s">
        <v>258</v>
      </c>
      <c r="C121" s="4"/>
      <c r="D121" s="12" t="s">
        <v>51</v>
      </c>
      <c r="E121" s="4">
        <v>32991</v>
      </c>
      <c r="F121" s="13">
        <f t="shared" si="10"/>
        <v>1600</v>
      </c>
      <c r="G121" s="28" t="s">
        <v>78</v>
      </c>
      <c r="H121" s="4" t="s">
        <v>79</v>
      </c>
      <c r="I121" s="38"/>
      <c r="J121" s="38"/>
      <c r="K121" s="38"/>
      <c r="M121" s="41"/>
      <c r="N121" s="2">
        <f t="shared" si="8"/>
        <v>2000</v>
      </c>
      <c r="O121" s="24">
        <v>2000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22.5">
      <c r="A122" s="12"/>
      <c r="B122" s="28" t="s">
        <v>259</v>
      </c>
      <c r="C122" s="4"/>
      <c r="D122" s="12"/>
      <c r="E122" s="4">
        <v>32999</v>
      </c>
      <c r="F122" s="13">
        <f t="shared" si="10"/>
        <v>800</v>
      </c>
      <c r="G122" s="28" t="s">
        <v>78</v>
      </c>
      <c r="H122" s="4"/>
      <c r="I122" s="38"/>
      <c r="J122" s="38"/>
      <c r="K122" s="38"/>
      <c r="M122" s="41"/>
      <c r="N122" s="2">
        <f t="shared" si="8"/>
        <v>1000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4">
        <v>1000</v>
      </c>
      <c r="AK122" s="24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s="53" customFormat="1" ht="22.5">
      <c r="A123" s="12" t="s">
        <v>260</v>
      </c>
      <c r="B123" s="37" t="s">
        <v>261</v>
      </c>
      <c r="C123" s="18"/>
      <c r="D123" s="18"/>
      <c r="E123" s="18">
        <v>32212</v>
      </c>
      <c r="F123" s="23">
        <v>171100</v>
      </c>
      <c r="G123" s="37" t="s">
        <v>78</v>
      </c>
      <c r="H123" s="18"/>
      <c r="I123" s="52"/>
      <c r="J123" s="52"/>
      <c r="K123" s="52"/>
      <c r="M123" s="54"/>
      <c r="N123" s="2">
        <f t="shared" si="8"/>
        <v>171100</v>
      </c>
      <c r="O123" s="55"/>
      <c r="P123" s="55"/>
      <c r="Q123" s="55"/>
      <c r="R123" s="55"/>
      <c r="S123" s="55"/>
      <c r="T123" s="55"/>
      <c r="U123" s="55"/>
      <c r="V123" s="24">
        <v>7000</v>
      </c>
      <c r="W123" s="55"/>
      <c r="X123" s="24">
        <v>3200</v>
      </c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24">
        <v>160900</v>
      </c>
      <c r="AM123" s="55"/>
      <c r="AN123" s="55"/>
      <c r="AO123" s="55"/>
      <c r="AP123" s="55"/>
      <c r="AQ123" s="55"/>
      <c r="AR123" s="55"/>
      <c r="AS123" s="55"/>
      <c r="AT123" s="55"/>
    </row>
    <row r="124" spans="1:46" ht="22.5">
      <c r="A124" s="12" t="s">
        <v>262</v>
      </c>
      <c r="B124" s="28" t="s">
        <v>263</v>
      </c>
      <c r="C124" s="4"/>
      <c r="D124" s="4"/>
      <c r="E124" s="4">
        <v>32111</v>
      </c>
      <c r="F124" s="13">
        <f>N124</f>
        <v>25500</v>
      </c>
      <c r="G124" s="28" t="s">
        <v>78</v>
      </c>
      <c r="H124" s="28" t="s">
        <v>138</v>
      </c>
      <c r="I124" s="38"/>
      <c r="J124" s="28"/>
      <c r="K124" s="38"/>
      <c r="M124" s="2"/>
      <c r="N124" s="2">
        <f t="shared" si="8"/>
        <v>25500</v>
      </c>
      <c r="O124" s="24">
        <v>21000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4">
        <v>1000</v>
      </c>
      <c r="AA124" s="2"/>
      <c r="AB124" s="2"/>
      <c r="AC124" s="2"/>
      <c r="AD124" s="2"/>
      <c r="AE124" s="2"/>
      <c r="AF124" s="24">
        <v>500</v>
      </c>
      <c r="AG124" s="24">
        <v>3000</v>
      </c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22.5">
      <c r="A125" s="12" t="s">
        <v>264</v>
      </c>
      <c r="B125" s="28" t="s">
        <v>265</v>
      </c>
      <c r="C125" s="4"/>
      <c r="D125" s="4"/>
      <c r="E125" s="4">
        <v>32112</v>
      </c>
      <c r="F125" s="13">
        <f>N125</f>
        <v>1000</v>
      </c>
      <c r="G125" s="28" t="s">
        <v>78</v>
      </c>
      <c r="H125" s="28" t="s">
        <v>138</v>
      </c>
      <c r="I125" s="38"/>
      <c r="J125" s="28"/>
      <c r="K125" s="38"/>
      <c r="M125" s="41"/>
      <c r="N125" s="2">
        <f t="shared" si="8"/>
        <v>1000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4">
        <v>1000</v>
      </c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22.5">
      <c r="A126" s="12" t="s">
        <v>266</v>
      </c>
      <c r="B126" s="28" t="s">
        <v>267</v>
      </c>
      <c r="C126" s="4"/>
      <c r="D126" s="12" t="s">
        <v>268</v>
      </c>
      <c r="E126" s="4">
        <v>32411</v>
      </c>
      <c r="F126" s="13">
        <f>N126</f>
        <v>1000</v>
      </c>
      <c r="G126" s="28" t="s">
        <v>78</v>
      </c>
      <c r="H126" s="28" t="s">
        <v>138</v>
      </c>
      <c r="I126" s="38"/>
      <c r="J126" s="38"/>
      <c r="K126" s="38"/>
      <c r="M126" s="41"/>
      <c r="N126" s="2">
        <f t="shared" si="8"/>
        <v>1000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4">
        <v>1000</v>
      </c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22.5">
      <c r="A127" s="12" t="s">
        <v>269</v>
      </c>
      <c r="B127" s="28" t="s">
        <v>270</v>
      </c>
      <c r="C127" s="4"/>
      <c r="D127" s="4"/>
      <c r="E127" s="4">
        <v>32412</v>
      </c>
      <c r="F127" s="13">
        <v>10000</v>
      </c>
      <c r="G127" s="28" t="s">
        <v>78</v>
      </c>
      <c r="H127" s="28" t="s">
        <v>138</v>
      </c>
      <c r="I127" s="38"/>
      <c r="J127" s="38"/>
      <c r="K127" s="38"/>
      <c r="M127" s="41"/>
      <c r="N127" s="2">
        <f t="shared" si="8"/>
        <v>10000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4">
        <v>10000</v>
      </c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>
      <c r="A128" s="72" t="s">
        <v>271</v>
      </c>
      <c r="B128" s="73"/>
      <c r="C128" s="73"/>
      <c r="D128" s="30"/>
      <c r="E128" s="30"/>
      <c r="F128" s="31">
        <f>SUM(F35:F127)</f>
        <v>1835825.3329962073</v>
      </c>
      <c r="G128" s="32"/>
      <c r="H128" s="33"/>
      <c r="I128" s="32"/>
      <c r="J128" s="32"/>
      <c r="K128" s="34"/>
      <c r="M128" s="57"/>
      <c r="N128" s="31">
        <f t="shared" ref="N128:AL128" si="11">SUM(N9:N127)</f>
        <v>9377178</v>
      </c>
      <c r="O128" s="31">
        <f t="shared" si="11"/>
        <v>1021100</v>
      </c>
      <c r="P128" s="31">
        <f t="shared" si="11"/>
        <v>96600</v>
      </c>
      <c r="Q128" s="31">
        <f t="shared" si="11"/>
        <v>40000</v>
      </c>
      <c r="R128" s="31">
        <f t="shared" si="11"/>
        <v>0</v>
      </c>
      <c r="S128" s="31">
        <f t="shared" si="11"/>
        <v>6249000</v>
      </c>
      <c r="T128" s="31">
        <f t="shared" si="11"/>
        <v>664300</v>
      </c>
      <c r="U128" s="31">
        <f t="shared" si="11"/>
        <v>51100</v>
      </c>
      <c r="V128" s="31">
        <f t="shared" si="11"/>
        <v>214000</v>
      </c>
      <c r="W128" s="31">
        <f t="shared" si="11"/>
        <v>486000</v>
      </c>
      <c r="X128" s="31">
        <f t="shared" si="11"/>
        <v>3700</v>
      </c>
      <c r="Y128" s="31">
        <f t="shared" si="11"/>
        <v>28000</v>
      </c>
      <c r="Z128" s="31">
        <f t="shared" si="11"/>
        <v>3000</v>
      </c>
      <c r="AA128" s="31">
        <f t="shared" si="11"/>
        <v>67000</v>
      </c>
      <c r="AB128" s="31">
        <f t="shared" si="11"/>
        <v>3000</v>
      </c>
      <c r="AC128" s="31">
        <f t="shared" si="11"/>
        <v>36400</v>
      </c>
      <c r="AD128" s="31">
        <f t="shared" si="11"/>
        <v>14500</v>
      </c>
      <c r="AE128" s="31">
        <f t="shared" si="11"/>
        <v>46000</v>
      </c>
      <c r="AF128" s="31">
        <f t="shared" si="11"/>
        <v>53000</v>
      </c>
      <c r="AG128" s="31">
        <f t="shared" si="11"/>
        <v>22078</v>
      </c>
      <c r="AH128" s="31">
        <f t="shared" si="11"/>
        <v>75000</v>
      </c>
      <c r="AI128" s="31">
        <f t="shared" si="11"/>
        <v>16000</v>
      </c>
      <c r="AJ128" s="31">
        <f t="shared" si="11"/>
        <v>16500</v>
      </c>
      <c r="AK128" s="31">
        <f t="shared" si="11"/>
        <v>10000</v>
      </c>
      <c r="AL128" s="31">
        <f t="shared" si="11"/>
        <v>160900</v>
      </c>
      <c r="AM128" s="2"/>
      <c r="AN128" s="2"/>
      <c r="AO128" s="2"/>
      <c r="AP128" s="2"/>
      <c r="AQ128" s="2"/>
      <c r="AR128" s="2"/>
      <c r="AS128" s="2"/>
      <c r="AT128" s="2"/>
    </row>
    <row r="129" spans="1:46" ht="12" thickBot="1">
      <c r="A129" s="74" t="s">
        <v>272</v>
      </c>
      <c r="B129" s="74"/>
      <c r="C129" s="74"/>
      <c r="D129" s="58"/>
      <c r="E129" s="59"/>
      <c r="F129" s="60">
        <f>F128+F33+F15</f>
        <v>7608625.3329962073</v>
      </c>
      <c r="G129" s="61"/>
      <c r="H129" s="62"/>
      <c r="I129" s="61"/>
      <c r="J129" s="61"/>
      <c r="K129" s="61"/>
      <c r="L129" s="1" t="s">
        <v>273</v>
      </c>
      <c r="M129" s="41"/>
      <c r="N129" s="2">
        <f t="shared" si="8"/>
        <v>9400700</v>
      </c>
      <c r="O129" s="2"/>
      <c r="P129" s="2"/>
      <c r="Q129" s="2"/>
      <c r="R129" s="24">
        <v>36600</v>
      </c>
      <c r="S129" s="2"/>
      <c r="T129" s="2"/>
      <c r="U129" s="2"/>
      <c r="V129" s="24">
        <v>588000</v>
      </c>
      <c r="W129" s="2"/>
      <c r="X129" s="24">
        <v>157300</v>
      </c>
      <c r="Y129" s="2"/>
      <c r="Z129" s="2"/>
      <c r="AA129" s="24">
        <v>20000</v>
      </c>
      <c r="AB129" s="24"/>
      <c r="AC129" s="24"/>
      <c r="AD129" s="2"/>
      <c r="AE129" s="2"/>
      <c r="AF129" s="2"/>
      <c r="AG129" s="2"/>
      <c r="AH129" s="2"/>
      <c r="AI129" s="2"/>
      <c r="AJ129" s="2"/>
      <c r="AK129" s="24">
        <v>43700</v>
      </c>
      <c r="AL129" s="24">
        <v>8555100</v>
      </c>
      <c r="AM129" s="2"/>
      <c r="AN129" s="2"/>
      <c r="AO129" s="2"/>
      <c r="AP129" s="2"/>
      <c r="AQ129" s="2"/>
      <c r="AR129" s="2"/>
      <c r="AS129" s="2"/>
      <c r="AT129" s="2"/>
    </row>
    <row r="130" spans="1:46">
      <c r="L130" s="1" t="s">
        <v>274</v>
      </c>
      <c r="M130" s="2"/>
      <c r="N130" s="2">
        <f t="shared" ref="N130:T130" si="12">N128+N129</f>
        <v>18777878</v>
      </c>
      <c r="O130" s="2">
        <f t="shared" si="12"/>
        <v>1021100</v>
      </c>
      <c r="P130" s="2">
        <f t="shared" si="12"/>
        <v>96600</v>
      </c>
      <c r="Q130" s="2">
        <f t="shared" si="12"/>
        <v>40000</v>
      </c>
      <c r="R130" s="2">
        <f t="shared" si="12"/>
        <v>36600</v>
      </c>
      <c r="S130" s="2">
        <f t="shared" si="12"/>
        <v>6249000</v>
      </c>
      <c r="T130" s="2">
        <f t="shared" si="12"/>
        <v>664300</v>
      </c>
      <c r="U130" s="2">
        <v>30000</v>
      </c>
      <c r="V130" s="2">
        <f t="shared" ref="V130:AL130" si="13">V128+V129</f>
        <v>802000</v>
      </c>
      <c r="W130" s="2">
        <f t="shared" si="13"/>
        <v>486000</v>
      </c>
      <c r="X130" s="2">
        <f t="shared" si="13"/>
        <v>161000</v>
      </c>
      <c r="Y130" s="2">
        <f t="shared" si="13"/>
        <v>28000</v>
      </c>
      <c r="Z130" s="2">
        <f t="shared" si="13"/>
        <v>3000</v>
      </c>
      <c r="AA130" s="2">
        <f t="shared" si="13"/>
        <v>87000</v>
      </c>
      <c r="AB130" s="2">
        <f t="shared" si="13"/>
        <v>3000</v>
      </c>
      <c r="AC130" s="2">
        <f t="shared" si="13"/>
        <v>36400</v>
      </c>
      <c r="AD130" s="2">
        <f t="shared" si="13"/>
        <v>14500</v>
      </c>
      <c r="AE130" s="2">
        <f t="shared" si="13"/>
        <v>46000</v>
      </c>
      <c r="AF130" s="2">
        <f t="shared" si="13"/>
        <v>53000</v>
      </c>
      <c r="AG130" s="2">
        <f t="shared" si="13"/>
        <v>22078</v>
      </c>
      <c r="AH130" s="2">
        <f t="shared" si="13"/>
        <v>75000</v>
      </c>
      <c r="AI130" s="2">
        <f t="shared" si="13"/>
        <v>16000</v>
      </c>
      <c r="AJ130" s="2">
        <f t="shared" si="13"/>
        <v>16500</v>
      </c>
      <c r="AK130" s="2">
        <f t="shared" si="13"/>
        <v>53700</v>
      </c>
      <c r="AL130" s="2">
        <f t="shared" si="13"/>
        <v>8716000</v>
      </c>
      <c r="AM130" s="2"/>
      <c r="AN130" s="2"/>
      <c r="AO130" s="2"/>
      <c r="AP130" s="2"/>
      <c r="AQ130" s="2"/>
      <c r="AR130" s="2"/>
      <c r="AS130" s="2"/>
      <c r="AT130" s="2"/>
    </row>
    <row r="131" spans="1:46" ht="21.75" customHeight="1">
      <c r="A131" s="75" t="s">
        <v>275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1" t="s">
        <v>276</v>
      </c>
      <c r="M131" s="41"/>
      <c r="N131" s="2">
        <f t="shared" si="8"/>
        <v>0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>
      <c r="L132" s="1" t="s">
        <v>277</v>
      </c>
      <c r="M132" s="41"/>
      <c r="N132" s="2">
        <f t="shared" si="8"/>
        <v>0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>
      <c r="B133" s="1" t="s">
        <v>278</v>
      </c>
      <c r="L133" s="1" t="s">
        <v>279</v>
      </c>
      <c r="M133" s="41"/>
      <c r="N133" s="2">
        <f t="shared" si="8"/>
        <v>0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s="63" customFormat="1">
      <c r="B134" s="64" t="s">
        <v>280</v>
      </c>
      <c r="E134" s="49"/>
      <c r="H134" s="49"/>
      <c r="L134" s="63" t="s">
        <v>281</v>
      </c>
      <c r="M134" s="65"/>
      <c r="N134" s="65">
        <f t="shared" ref="N134:R134" si="14">N130-N131-N132-N133</f>
        <v>18777878</v>
      </c>
      <c r="O134" s="65">
        <f t="shared" si="14"/>
        <v>1021100</v>
      </c>
      <c r="P134" s="65">
        <f t="shared" si="14"/>
        <v>96600</v>
      </c>
      <c r="Q134" s="65">
        <f t="shared" si="14"/>
        <v>40000</v>
      </c>
      <c r="R134" s="65">
        <f t="shared" si="14"/>
        <v>36600</v>
      </c>
      <c r="S134" s="65">
        <f>S130-S131-S132-S133</f>
        <v>6249000</v>
      </c>
      <c r="T134" s="65">
        <f t="shared" ref="T134:AL134" si="15">T130-T131-T132-T133</f>
        <v>664300</v>
      </c>
      <c r="U134" s="65">
        <f t="shared" si="15"/>
        <v>30000</v>
      </c>
      <c r="V134" s="65">
        <f t="shared" si="15"/>
        <v>802000</v>
      </c>
      <c r="W134" s="65">
        <f t="shared" si="15"/>
        <v>486000</v>
      </c>
      <c r="X134" s="65">
        <f t="shared" si="15"/>
        <v>161000</v>
      </c>
      <c r="Y134" s="65">
        <f t="shared" si="15"/>
        <v>28000</v>
      </c>
      <c r="Z134" s="65">
        <f t="shared" si="15"/>
        <v>3000</v>
      </c>
      <c r="AA134" s="65">
        <f t="shared" si="15"/>
        <v>87000</v>
      </c>
      <c r="AB134" s="65">
        <f t="shared" si="15"/>
        <v>3000</v>
      </c>
      <c r="AC134" s="65">
        <f t="shared" si="15"/>
        <v>36400</v>
      </c>
      <c r="AD134" s="65">
        <f t="shared" si="15"/>
        <v>14500</v>
      </c>
      <c r="AE134" s="65">
        <f t="shared" si="15"/>
        <v>46000</v>
      </c>
      <c r="AF134" s="65">
        <f t="shared" si="15"/>
        <v>53000</v>
      </c>
      <c r="AG134" s="65">
        <f t="shared" si="15"/>
        <v>22078</v>
      </c>
      <c r="AH134" s="65">
        <f t="shared" si="15"/>
        <v>75000</v>
      </c>
      <c r="AI134" s="65">
        <f t="shared" si="15"/>
        <v>16000</v>
      </c>
      <c r="AJ134" s="65">
        <f t="shared" si="15"/>
        <v>16500</v>
      </c>
      <c r="AK134" s="65">
        <f t="shared" si="15"/>
        <v>53700</v>
      </c>
      <c r="AL134" s="65">
        <f t="shared" si="15"/>
        <v>8716000</v>
      </c>
      <c r="AM134" s="65"/>
      <c r="AN134" s="65"/>
      <c r="AO134" s="66"/>
      <c r="AP134" s="66"/>
    </row>
    <row r="135" spans="1:46">
      <c r="B135" s="1" t="s">
        <v>282</v>
      </c>
      <c r="I135" s="76" t="s">
        <v>283</v>
      </c>
      <c r="J135" s="76"/>
      <c r="M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41"/>
      <c r="AP135" s="41"/>
    </row>
    <row r="136" spans="1:46">
      <c r="L136" s="1" t="s">
        <v>284</v>
      </c>
      <c r="M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41"/>
      <c r="AP136" s="41"/>
    </row>
    <row r="137" spans="1:46">
      <c r="I137" s="76" t="s">
        <v>285</v>
      </c>
      <c r="J137" s="76"/>
      <c r="M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41"/>
      <c r="AP137" s="41"/>
    </row>
    <row r="138" spans="1:46">
      <c r="F138" s="63"/>
      <c r="G138" s="63"/>
      <c r="H138" s="49"/>
      <c r="I138" s="63"/>
      <c r="J138" s="63"/>
      <c r="K138" s="63"/>
      <c r="L138" s="63"/>
      <c r="M138" s="65"/>
      <c r="N138" s="65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41"/>
      <c r="AP138" s="41"/>
    </row>
    <row r="139" spans="1:46">
      <c r="M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41"/>
      <c r="AP139" s="41"/>
    </row>
    <row r="140" spans="1:46">
      <c r="M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41"/>
      <c r="AP140" s="41"/>
    </row>
    <row r="141" spans="1:46">
      <c r="M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41"/>
      <c r="AP141" s="41"/>
    </row>
    <row r="142" spans="1:46">
      <c r="M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41"/>
      <c r="AP142" s="41"/>
    </row>
    <row r="143" spans="1:46">
      <c r="M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41"/>
      <c r="AP143" s="41"/>
    </row>
    <row r="144" spans="1:46">
      <c r="M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41"/>
      <c r="AP144" s="41"/>
    </row>
    <row r="145" spans="13:42">
      <c r="M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41"/>
      <c r="AP145" s="41"/>
    </row>
    <row r="146" spans="13:42">
      <c r="M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41"/>
      <c r="AP146" s="41"/>
    </row>
    <row r="147" spans="13:42">
      <c r="M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41"/>
      <c r="AP147" s="41"/>
    </row>
    <row r="148" spans="13:42">
      <c r="M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41"/>
      <c r="AP148" s="41"/>
    </row>
    <row r="149" spans="13:42"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</row>
    <row r="150" spans="13:42"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</row>
    <row r="151" spans="13:42"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</row>
    <row r="152" spans="13:42"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</row>
    <row r="153" spans="13:42"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</row>
    <row r="154" spans="13:42"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</row>
    <row r="155" spans="13:42"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</row>
    <row r="156" spans="13:42"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</row>
    <row r="157" spans="13:42"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</row>
    <row r="158" spans="13:42"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</row>
    <row r="159" spans="13:42"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</row>
    <row r="160" spans="13:42"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</row>
  </sheetData>
  <mergeCells count="17">
    <mergeCell ref="A128:C128"/>
    <mergeCell ref="A129:C129"/>
    <mergeCell ref="A131:K131"/>
    <mergeCell ref="I135:J135"/>
    <mergeCell ref="I137:J137"/>
    <mergeCell ref="A34:K34"/>
    <mergeCell ref="A2:K2"/>
    <mergeCell ref="A7:K7"/>
    <mergeCell ref="A8:K8"/>
    <mergeCell ref="A10:K10"/>
    <mergeCell ref="A12:K12"/>
    <mergeCell ref="A15:C15"/>
    <mergeCell ref="A16:K16"/>
    <mergeCell ref="A17:K17"/>
    <mergeCell ref="A22:K22"/>
    <mergeCell ref="A27:K27"/>
    <mergeCell ref="A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2015-07-14T09:57:04Z</dcterms:modified>
</cp:coreProperties>
</file>