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plan nabave" sheetId="2" r:id="rId1"/>
    <sheet name="List1" sheetId="1" r:id="rId2"/>
  </sheets>
  <calcPr calcId="152511"/>
</workbook>
</file>

<file path=xl/calcChain.xml><?xml version="1.0" encoding="utf-8"?>
<calcChain xmlns="http://schemas.openxmlformats.org/spreadsheetml/2006/main">
  <c r="N148" i="2"/>
  <c r="N147"/>
  <c r="N146"/>
  <c r="AM145"/>
  <c r="AM149" s="1"/>
  <c r="AI145"/>
  <c r="AI149" s="1"/>
  <c r="AE145"/>
  <c r="AE149" s="1"/>
  <c r="AA145"/>
  <c r="AA149" s="1"/>
  <c r="W145"/>
  <c r="W149" s="1"/>
  <c r="S145"/>
  <c r="S149" s="1"/>
  <c r="O145"/>
  <c r="O149" s="1"/>
  <c r="N144"/>
  <c r="AN143"/>
  <c r="AN145" s="1"/>
  <c r="AN149" s="1"/>
  <c r="AM143"/>
  <c r="AL143"/>
  <c r="AL145" s="1"/>
  <c r="AL149" s="1"/>
  <c r="AK143"/>
  <c r="AK145" s="1"/>
  <c r="AK149" s="1"/>
  <c r="AJ143"/>
  <c r="AJ145" s="1"/>
  <c r="AJ149" s="1"/>
  <c r="AI143"/>
  <c r="AH143"/>
  <c r="AH145" s="1"/>
  <c r="AH149" s="1"/>
  <c r="AG143"/>
  <c r="AG145" s="1"/>
  <c r="AG149" s="1"/>
  <c r="AF143"/>
  <c r="AF145" s="1"/>
  <c r="AF149" s="1"/>
  <c r="AE143"/>
  <c r="AD143"/>
  <c r="AD145" s="1"/>
  <c r="AD149" s="1"/>
  <c r="AC143"/>
  <c r="AC145" s="1"/>
  <c r="AC149" s="1"/>
  <c r="AB143"/>
  <c r="AB145" s="1"/>
  <c r="AB149" s="1"/>
  <c r="AA143"/>
  <c r="Z143"/>
  <c r="Z145" s="1"/>
  <c r="Z149" s="1"/>
  <c r="Y143"/>
  <c r="Y145" s="1"/>
  <c r="Y149" s="1"/>
  <c r="X143"/>
  <c r="X145" s="1"/>
  <c r="X149" s="1"/>
  <c r="W143"/>
  <c r="V143"/>
  <c r="V145" s="1"/>
  <c r="V149" s="1"/>
  <c r="U143"/>
  <c r="U145" s="1"/>
  <c r="U149" s="1"/>
  <c r="T143"/>
  <c r="T145" s="1"/>
  <c r="T149" s="1"/>
  <c r="S143"/>
  <c r="R143"/>
  <c r="R145" s="1"/>
  <c r="R149" s="1"/>
  <c r="Q143"/>
  <c r="Q145" s="1"/>
  <c r="Q149" s="1"/>
  <c r="P143"/>
  <c r="P145" s="1"/>
  <c r="P149" s="1"/>
  <c r="O143"/>
  <c r="N142"/>
  <c r="N141"/>
  <c r="N140"/>
  <c r="L140"/>
  <c r="N139"/>
  <c r="N138"/>
  <c r="N137"/>
  <c r="F137"/>
  <c r="N136"/>
  <c r="F136" s="1"/>
  <c r="N135"/>
  <c r="F135"/>
  <c r="N134"/>
  <c r="F134" s="1"/>
  <c r="N133"/>
  <c r="F133"/>
  <c r="N132"/>
  <c r="F132" s="1"/>
  <c r="N131"/>
  <c r="F131"/>
  <c r="N130"/>
  <c r="F130" s="1"/>
  <c r="N129"/>
  <c r="F129"/>
  <c r="N128"/>
  <c r="F128" s="1"/>
  <c r="N127"/>
  <c r="F127"/>
  <c r="N126"/>
  <c r="F126" s="1"/>
  <c r="N125"/>
  <c r="F125"/>
  <c r="N124"/>
  <c r="L124" s="1"/>
  <c r="N123"/>
  <c r="F123" s="1"/>
  <c r="L123"/>
  <c r="N122"/>
  <c r="L122"/>
  <c r="F122"/>
  <c r="N121"/>
  <c r="L121"/>
  <c r="F121"/>
  <c r="N120"/>
  <c r="L120" s="1"/>
  <c r="N119"/>
  <c r="F119" s="1"/>
  <c r="L119"/>
  <c r="N118"/>
  <c r="L118"/>
  <c r="F118"/>
  <c r="N117"/>
  <c r="L117"/>
  <c r="F117"/>
  <c r="N116"/>
  <c r="F116" s="1"/>
  <c r="N115"/>
  <c r="F115" s="1"/>
  <c r="N114"/>
  <c r="F114" s="1"/>
  <c r="N113"/>
  <c r="F113" s="1"/>
  <c r="N112"/>
  <c r="F112" s="1"/>
  <c r="N111"/>
  <c r="F111" s="1"/>
  <c r="N110"/>
  <c r="F110" s="1"/>
  <c r="N109"/>
  <c r="F109" s="1"/>
  <c r="N108"/>
  <c r="F108" s="1"/>
  <c r="N107"/>
  <c r="F107" s="1"/>
  <c r="N106"/>
  <c r="F106" s="1"/>
  <c r="N105"/>
  <c r="F105" s="1"/>
  <c r="N104"/>
  <c r="F104" s="1"/>
  <c r="N103"/>
  <c r="F103" s="1"/>
  <c r="N102"/>
  <c r="F102" s="1"/>
  <c r="N101"/>
  <c r="F101" s="1"/>
  <c r="N100"/>
  <c r="F100" s="1"/>
  <c r="N99"/>
  <c r="N98"/>
  <c r="F98"/>
  <c r="N97"/>
  <c r="F97"/>
  <c r="N96"/>
  <c r="F96"/>
  <c r="N95"/>
  <c r="F95"/>
  <c r="N94"/>
  <c r="F94"/>
  <c r="N93"/>
  <c r="N92"/>
  <c r="N91"/>
  <c r="F91"/>
  <c r="N90"/>
  <c r="N89"/>
  <c r="N88"/>
  <c r="F88"/>
  <c r="N87"/>
  <c r="F87"/>
  <c r="N86"/>
  <c r="N85"/>
  <c r="F85" s="1"/>
  <c r="N84"/>
  <c r="N83"/>
  <c r="F83"/>
  <c r="N82"/>
  <c r="F82"/>
  <c r="N81"/>
  <c r="N80"/>
  <c r="N79"/>
  <c r="F79"/>
  <c r="N78"/>
  <c r="F78"/>
  <c r="N77"/>
  <c r="F77"/>
  <c r="N76"/>
  <c r="N75"/>
  <c r="N74"/>
  <c r="N73"/>
  <c r="F73" s="1"/>
  <c r="N72"/>
  <c r="F72" s="1"/>
  <c r="N71"/>
  <c r="F71" s="1"/>
  <c r="N70"/>
  <c r="F70" s="1"/>
  <c r="N69"/>
  <c r="F69" s="1"/>
  <c r="N68"/>
  <c r="F68" s="1"/>
  <c r="N67"/>
  <c r="F67" s="1"/>
  <c r="N66"/>
  <c r="F66" s="1"/>
  <c r="N65"/>
  <c r="F65" s="1"/>
  <c r="N64"/>
  <c r="F64" s="1"/>
  <c r="N63"/>
  <c r="F63" s="1"/>
  <c r="N62"/>
  <c r="F62" s="1"/>
  <c r="N61"/>
  <c r="F61" s="1"/>
  <c r="N60"/>
  <c r="F60" s="1"/>
  <c r="N59"/>
  <c r="F59" s="1"/>
  <c r="N58"/>
  <c r="F58" s="1"/>
  <c r="N57"/>
  <c r="F57" s="1"/>
  <c r="N56"/>
  <c r="F56" s="1"/>
  <c r="N55"/>
  <c r="F55" s="1"/>
  <c r="N54"/>
  <c r="F54" s="1"/>
  <c r="N53"/>
  <c r="F53" s="1"/>
  <c r="N52"/>
  <c r="F52" s="1"/>
  <c r="N51"/>
  <c r="F51" s="1"/>
  <c r="N50"/>
  <c r="F50" s="1"/>
  <c r="N49"/>
  <c r="F49" s="1"/>
  <c r="N48"/>
  <c r="F48" s="1"/>
  <c r="N47"/>
  <c r="F47" s="1"/>
  <c r="N46"/>
  <c r="F46" s="1"/>
  <c r="N45"/>
  <c r="F45" s="1"/>
  <c r="N44"/>
  <c r="F44" s="1"/>
  <c r="N43"/>
  <c r="F43" s="1"/>
  <c r="N42"/>
  <c r="F42" s="1"/>
  <c r="N41"/>
  <c r="F41" s="1"/>
  <c r="N40"/>
  <c r="F40" s="1"/>
  <c r="N39"/>
  <c r="F39" s="1"/>
  <c r="N38"/>
  <c r="F38" s="1"/>
  <c r="N37"/>
  <c r="F37" s="1"/>
  <c r="N36"/>
  <c r="F36" s="1"/>
  <c r="N35"/>
  <c r="N34"/>
  <c r="N33"/>
  <c r="N32"/>
  <c r="F32" s="1"/>
  <c r="N31"/>
  <c r="F31" s="1"/>
  <c r="N30"/>
  <c r="N29"/>
  <c r="N28"/>
  <c r="N27"/>
  <c r="N26"/>
  <c r="N25"/>
  <c r="N24"/>
  <c r="N23"/>
  <c r="N22"/>
  <c r="N21"/>
  <c r="N20"/>
  <c r="F20" s="1"/>
  <c r="N19"/>
  <c r="F19" s="1"/>
  <c r="F34" s="1"/>
  <c r="N18"/>
  <c r="N17"/>
  <c r="N16"/>
  <c r="N15"/>
  <c r="N14"/>
  <c r="N13"/>
  <c r="N12"/>
  <c r="F12"/>
  <c r="N11"/>
  <c r="F11"/>
  <c r="F16" s="1"/>
  <c r="N10"/>
  <c r="N9"/>
  <c r="N143" s="1"/>
  <c r="N145" s="1"/>
  <c r="N149" s="1"/>
  <c r="F143" l="1"/>
  <c r="F144" s="1"/>
  <c r="F120"/>
  <c r="F124"/>
</calcChain>
</file>

<file path=xl/sharedStrings.xml><?xml version="1.0" encoding="utf-8"?>
<sst xmlns="http://schemas.openxmlformats.org/spreadsheetml/2006/main" count="587" uniqueCount="306">
  <si>
    <t>PLAN NABAVE OSNOVNE ŠKOLE LAPAD ZA 2016. GODINU</t>
  </si>
  <si>
    <t>Tek. br.</t>
  </si>
  <si>
    <t>Predmet nabave</t>
  </si>
  <si>
    <t>Evid.br.nab.</t>
  </si>
  <si>
    <t>Projekt/Aktivnost</t>
  </si>
  <si>
    <t>Konto</t>
  </si>
  <si>
    <t>Procijenjena vrijednost nabave ( Kn )</t>
  </si>
  <si>
    <t>Vrsta postupka</t>
  </si>
  <si>
    <t>Ugovor ili okvirni sporazum</t>
  </si>
  <si>
    <t>Planirani početak postupka</t>
  </si>
  <si>
    <t>Planirano trajanje ugovora ili OS</t>
  </si>
  <si>
    <t>Napomena</t>
  </si>
  <si>
    <t>Uredi po ugovorima</t>
  </si>
  <si>
    <t>Fin plan 2016</t>
  </si>
  <si>
    <t>tekući-ms</t>
  </si>
  <si>
    <t>tek održ ms</t>
  </si>
  <si>
    <t>tek odr.ims</t>
  </si>
  <si>
    <t>inform</t>
  </si>
  <si>
    <t>srs</t>
  </si>
  <si>
    <t>kapitalna / Zgrade</t>
  </si>
  <si>
    <t>kapitaln/ oprema/grad+mzos</t>
  </si>
  <si>
    <t>Oprema/ostalo</t>
  </si>
  <si>
    <t>pb</t>
  </si>
  <si>
    <t>pb-učenici</t>
  </si>
  <si>
    <t>Grad               Asistenti</t>
  </si>
  <si>
    <t>EU                  Asistenti</t>
  </si>
  <si>
    <t>uč natj-grad</t>
  </si>
  <si>
    <t>uč natj-mzos</t>
  </si>
  <si>
    <t>dod nast-grad</t>
  </si>
  <si>
    <t>dod nast-donacije</t>
  </si>
  <si>
    <t>ost.proj-grad</t>
  </si>
  <si>
    <t>ost.proj-donacije</t>
  </si>
  <si>
    <t>ššk-grad</t>
  </si>
  <si>
    <t>ššk-učen</t>
  </si>
  <si>
    <t>žsv</t>
  </si>
  <si>
    <t>TN</t>
  </si>
  <si>
    <t>Comen</t>
  </si>
  <si>
    <t>kmt</t>
  </si>
  <si>
    <t>HZZZ-mjere zapošljavanja</t>
  </si>
  <si>
    <t>mzos-redoviti</t>
  </si>
  <si>
    <t>I. JAVNA NABAVA VELIKE VRIJEDNOSTI</t>
  </si>
  <si>
    <t>ROBE</t>
  </si>
  <si>
    <t>1.</t>
  </si>
  <si>
    <t>230000 z 1. god</t>
  </si>
  <si>
    <t>RADOVI</t>
  </si>
  <si>
    <t>Projektna dokumentacija PŠ Montovjerna</t>
  </si>
  <si>
    <t>057002</t>
  </si>
  <si>
    <t>proceduru nabave provodi Grad Dubrovnik</t>
  </si>
  <si>
    <t>Nadogradnja 2. kata na trktu "A" OŠ Lapad</t>
  </si>
  <si>
    <t>USLUGE</t>
  </si>
  <si>
    <t>I.  UKUPNO NABAVA VELIKE VRIJEDNOSTI:</t>
  </si>
  <si>
    <t>II. JAVNA NABAVA MALE VRIJEDNOSTI</t>
  </si>
  <si>
    <t>Opskrba električnom energijom</t>
  </si>
  <si>
    <t>054001</t>
  </si>
  <si>
    <t>32231</t>
  </si>
  <si>
    <t>Otvoreni postupak male vrijednosti</t>
  </si>
  <si>
    <t>Ugovor</t>
  </si>
  <si>
    <t>tijekom godine</t>
  </si>
  <si>
    <t>GEN -I   CPV-09310000-5</t>
  </si>
  <si>
    <t>Razdvoji</t>
  </si>
  <si>
    <t>2.</t>
  </si>
  <si>
    <t>Nabava lož ulja ekstra lakog</t>
  </si>
  <si>
    <t>054001/055006</t>
  </si>
  <si>
    <t>32239</t>
  </si>
  <si>
    <t>GEN -I</t>
  </si>
  <si>
    <t>Nadopuni</t>
  </si>
  <si>
    <t>1</t>
  </si>
  <si>
    <t>Usluge stručnog nadzora na radovima nadogradnje 2. kata trakta "A" OŠ Lapad</t>
  </si>
  <si>
    <t>056001/057002</t>
  </si>
  <si>
    <t>Plan nabave Grad Dubrovnik</t>
  </si>
  <si>
    <t>2</t>
  </si>
  <si>
    <t>Ostale usluge vezane za radove nadogradnje OŠ Lapad</t>
  </si>
  <si>
    <t>3</t>
  </si>
  <si>
    <t>Usluge pripreme i dostave prehrane učenicima u produženom boravku</t>
  </si>
  <si>
    <t>055006</t>
  </si>
  <si>
    <t>nadopuni</t>
  </si>
  <si>
    <t>4</t>
  </si>
  <si>
    <t>pojedinačni ugovori roditelj/škola</t>
  </si>
  <si>
    <t>dopuni</t>
  </si>
  <si>
    <t>5</t>
  </si>
  <si>
    <t>II.  UKUPNO NABAVA MALE VRIJEDNOSTI:</t>
  </si>
  <si>
    <t>III. NABAVA ISPOD ZAKONSKOG PRAGA- BAGATELNA NABAVA</t>
  </si>
  <si>
    <t>Popravak vodovodnih i kanalizacijskih instalacija</t>
  </si>
  <si>
    <t>054003</t>
  </si>
  <si>
    <t>Nabava ispod zakonskog praga</t>
  </si>
  <si>
    <t>Narudžbenica</t>
  </si>
  <si>
    <t>Popravak aluminijskih otvora na zgradi</t>
  </si>
  <si>
    <t>Popravak parketa po učionicama</t>
  </si>
  <si>
    <t>Popravak oštećenog dijela fasade OŠ Lapad</t>
  </si>
  <si>
    <t>srpanj/kolovoz</t>
  </si>
  <si>
    <t>Ugradnja rasvjetnih lampi u učionice</t>
  </si>
  <si>
    <t>6</t>
  </si>
  <si>
    <t>Popravak krova na zgradi PŠM</t>
  </si>
  <si>
    <t>054003/055021</t>
  </si>
  <si>
    <t>7</t>
  </si>
  <si>
    <t>Usluge održavanja instalacija centralnog grijanja</t>
  </si>
  <si>
    <t>na neodređeno vrijeme ( početak 01.04.2010.)</t>
  </si>
  <si>
    <t>Termoinženjering</t>
  </si>
  <si>
    <t>8</t>
  </si>
  <si>
    <t>Usluge održavanja tehničke sigurnosti zgrada-video nadzor</t>
  </si>
  <si>
    <t>Almel</t>
  </si>
  <si>
    <t>9</t>
  </si>
  <si>
    <t>Ostale nespomenute usluge održavanja građevinskih objekata (staklarski radovi)</t>
  </si>
  <si>
    <t>Postavljanje bežične lokalne mreže (kabliranje)</t>
  </si>
  <si>
    <t>10</t>
  </si>
  <si>
    <t>Usluge održavanja računalne opreme</t>
  </si>
  <si>
    <t>na neodređeno vrijeme ( početak 10.11.2008.)</t>
  </si>
  <si>
    <t>Arcus</t>
  </si>
  <si>
    <t>11</t>
  </si>
  <si>
    <t>Usluge održavanja ostale uredske opreme (totokopirni uređaji digitroni, TV itd.)</t>
  </si>
  <si>
    <t>Usluge održavanja učioničkog namještaja i ostale učioničke opreme</t>
  </si>
  <si>
    <t>Usluge održavanja kuhinjske opreme opreme</t>
  </si>
  <si>
    <t>054006</t>
  </si>
  <si>
    <t>Usluge tekućeg i investicijskog održavanja prijevoznih sredstava</t>
  </si>
  <si>
    <t>12</t>
  </si>
  <si>
    <t>Usluge održavanja hortikulturnih površina</t>
  </si>
  <si>
    <t>Vrtlarko</t>
  </si>
  <si>
    <t>13</t>
  </si>
  <si>
    <t>Ostale usluge održavanja vanjskih  površina</t>
  </si>
  <si>
    <t>14</t>
  </si>
  <si>
    <t>Usluge održavanja poslovnog programa (računovodstvo)</t>
  </si>
  <si>
    <t>Pavlović</t>
  </si>
  <si>
    <t>15</t>
  </si>
  <si>
    <t>Usluge održavanja poslovnog programa (METEL-knjižnica)</t>
  </si>
  <si>
    <t>Point Varaždin</t>
  </si>
  <si>
    <t>16</t>
  </si>
  <si>
    <t>Usluge održavanja ostalih poslovnih računalnih programa</t>
  </si>
  <si>
    <t>17</t>
  </si>
  <si>
    <t>Seminari, savjetovanja i simpoziji</t>
  </si>
  <si>
    <t>18</t>
  </si>
  <si>
    <t>Usluge čišćenja i kontrole dimovodnih objekata i ostale ekološke usluge</t>
  </si>
  <si>
    <t>19</t>
  </si>
  <si>
    <t>Zakupnine i najamnine za opremu</t>
  </si>
  <si>
    <t>20</t>
  </si>
  <si>
    <t>Usluge izrade energetskog certifikata školskih zgrada</t>
  </si>
  <si>
    <t xml:space="preserve">36 mjeseca </t>
  </si>
  <si>
    <t>Procedura nabave Grad Dubrovnik</t>
  </si>
  <si>
    <t>21</t>
  </si>
  <si>
    <t>Usluge projektantskog nadzora na radovima nadogradnje OŠ Lapad</t>
  </si>
  <si>
    <t>Proceduraa nabave Grad Dubrovnik</t>
  </si>
  <si>
    <t>22</t>
  </si>
  <si>
    <t>Naknade za smještaj na službenom putu u zemlji</t>
  </si>
  <si>
    <t>23</t>
  </si>
  <si>
    <t>Naknade za smještaj na službenom putu u inozemstvo</t>
  </si>
  <si>
    <t>24</t>
  </si>
  <si>
    <t>Naknade za prijevoz na službenom putu u zemlji</t>
  </si>
  <si>
    <t>25</t>
  </si>
  <si>
    <t>Naknade za prijevoz na službenom putu u inozemstvo</t>
  </si>
  <si>
    <t>Putni nalog/Katalog stručnih skupova</t>
  </si>
  <si>
    <t>26</t>
  </si>
  <si>
    <t>Električna energija - mrežarina</t>
  </si>
  <si>
    <t>Motorni benzin i dizel gorivo</t>
  </si>
  <si>
    <t>27</t>
  </si>
  <si>
    <t>Telekomunikacijske usluge</t>
  </si>
  <si>
    <t>32311/32312</t>
  </si>
  <si>
    <t>T - com</t>
  </si>
  <si>
    <t>28</t>
  </si>
  <si>
    <t>Poštanske usluge</t>
  </si>
  <si>
    <t>29</t>
  </si>
  <si>
    <t>Ostale usluge za komunikaciju i prijevoz/ učenička natjecanja-županija</t>
  </si>
  <si>
    <t>30</t>
  </si>
  <si>
    <t>Osatale usluge za komunikaciju i prijevoz učenika na terenskoj nastavi - niži razredi / izleti/ekskurzije</t>
  </si>
  <si>
    <t>31</t>
  </si>
  <si>
    <t>Osatale usluge za komunikaciju i prijevoz učenika na terenskoj nastavi - viši razredi / ekskurzije</t>
  </si>
  <si>
    <t>32</t>
  </si>
  <si>
    <t>Sufinanciranje prehrane učenika na učeničkim natjecanjima</t>
  </si>
  <si>
    <t>33</t>
  </si>
  <si>
    <t>Sufinanciranje cijene prijevoza učenika</t>
  </si>
  <si>
    <t>34</t>
  </si>
  <si>
    <t>Ugovori o djelu profesora-vanjskih suradnika / rock band i dodatna nastava u produženom boravku</t>
  </si>
  <si>
    <t>35</t>
  </si>
  <si>
    <t>Ugovori o djelu profesora-vanjskih suradnika / predavači na žsv/</t>
  </si>
  <si>
    <t>36</t>
  </si>
  <si>
    <t>Ugovori o djelu profesora/trenera-vanjskih suradnika / rad s učenicima u ŠŠK/-5 trenera-različite grupe po vrsti sporta</t>
  </si>
  <si>
    <t>37</t>
  </si>
  <si>
    <t>Tisak</t>
  </si>
  <si>
    <t>38</t>
  </si>
  <si>
    <t>Usluge promidžbe i informiranja</t>
  </si>
  <si>
    <t>39</t>
  </si>
  <si>
    <t>Licence</t>
  </si>
  <si>
    <t>40</t>
  </si>
  <si>
    <t>Zdravstvene usluge (Obvezni i preventivni pregledi zaposlenika)</t>
  </si>
  <si>
    <t>41</t>
  </si>
  <si>
    <t>Laboratorijske usluge</t>
  </si>
  <si>
    <t>42</t>
  </si>
  <si>
    <t>Opskrba vodom</t>
  </si>
  <si>
    <t>43</t>
  </si>
  <si>
    <t>Usluge odvoza komunalnog otpada (Čistoća)</t>
  </si>
  <si>
    <t>44</t>
  </si>
  <si>
    <t>Ostale komunalne usluge (Vodni i komunalni doprinos)</t>
  </si>
  <si>
    <t xml:space="preserve">Rješenje </t>
  </si>
  <si>
    <t>12 mjeseci</t>
  </si>
  <si>
    <t>45</t>
  </si>
  <si>
    <t>Usluge deratizacije, dezinfekcije i dezinsekcije</t>
  </si>
  <si>
    <t>46</t>
  </si>
  <si>
    <t>Osiguranje imovine</t>
  </si>
  <si>
    <t>47</t>
  </si>
  <si>
    <t>Zaštitarske usluge</t>
  </si>
  <si>
    <t>48</t>
  </si>
  <si>
    <t>Usluge odvjetnika, pravnika,savjetnika, i ostale intelektualne usluge</t>
  </si>
  <si>
    <t>49</t>
  </si>
  <si>
    <t>Članarine</t>
  </si>
  <si>
    <t>50</t>
  </si>
  <si>
    <t>Administrativne, sudske i  javnobilježničke pristojbe</t>
  </si>
  <si>
    <t>51</t>
  </si>
  <si>
    <t>Ostale intelektualne usluge ( certifikati za ispravnost zgrada i opreme, i sl...)</t>
  </si>
  <si>
    <t>Autorski honorari</t>
  </si>
  <si>
    <t>52</t>
  </si>
  <si>
    <t>Usluge rada kućnog majstora vanjskog suradnika (ugovor o djelu) u PŠ Montovjerna</t>
  </si>
  <si>
    <t>Usluge pri registraciji prijevoznih sredstava</t>
  </si>
  <si>
    <t>53</t>
  </si>
  <si>
    <t>Usluge pranja, čišćenje i sl…</t>
  </si>
  <si>
    <t>54</t>
  </si>
  <si>
    <t>Grafičke i tiskarske usluge, film i izrada fotografija</t>
  </si>
  <si>
    <t>55</t>
  </si>
  <si>
    <t>Film i izrada fotografija</t>
  </si>
  <si>
    <t>56</t>
  </si>
  <si>
    <t>Ostale nespomenute usluge</t>
  </si>
  <si>
    <t>57</t>
  </si>
  <si>
    <t>Usluge platnog prometa</t>
  </si>
  <si>
    <t xml:space="preserve">Ugovor </t>
  </si>
  <si>
    <t>58</t>
  </si>
  <si>
    <t>Nabava računalne opreme</t>
  </si>
  <si>
    <t>057001</t>
  </si>
  <si>
    <t>59</t>
  </si>
  <si>
    <t>Nabava uredskog pokućstva</t>
  </si>
  <si>
    <t>60</t>
  </si>
  <si>
    <t>Nabava učioničkog pokućstva</t>
  </si>
  <si>
    <t>Nabava ostale uredske opreme</t>
  </si>
  <si>
    <t>Nabava radio i TV prijamnika</t>
  </si>
  <si>
    <t>61</t>
  </si>
  <si>
    <t>Nabava opreme za grijanje, ventilaciju i hlađenje</t>
  </si>
  <si>
    <t>62</t>
  </si>
  <si>
    <t>Nabava opreme za održavanje i zaštitu</t>
  </si>
  <si>
    <t>Nabava-Precizni i optički instrumenti</t>
  </si>
  <si>
    <t>Nabava ostalih instrumenata, uređaja i strojeva</t>
  </si>
  <si>
    <t>Nabava sportske opreme</t>
  </si>
  <si>
    <t>Nabava glazbenih instrumenata i opreme</t>
  </si>
  <si>
    <t>Osobni automobil-prijevoz obroka u PŠM</t>
  </si>
  <si>
    <t>siječanj 2016.</t>
  </si>
  <si>
    <t>63</t>
  </si>
  <si>
    <t>Nabava knjiga -obveznih lektirnih naslova u školskoj knjižnici</t>
  </si>
  <si>
    <t>64</t>
  </si>
  <si>
    <t>Nabava stručne literature ( časopisi za knjižnicu i strčna literatura za zaposlenike )</t>
  </si>
  <si>
    <t>65</t>
  </si>
  <si>
    <t>Nabava uredskog materijala</t>
  </si>
  <si>
    <t>Narodne novine</t>
  </si>
  <si>
    <t>66</t>
  </si>
  <si>
    <t xml:space="preserve">Nabava ostalih uredskih potrepština (toneri, </t>
  </si>
  <si>
    <t>67</t>
  </si>
  <si>
    <t>Namirnice za učenike produženog boravka</t>
  </si>
  <si>
    <t>Meso, mesne prerađevine i riba</t>
  </si>
  <si>
    <t>Svježe voće i povrće</t>
  </si>
  <si>
    <t>Zamrznuto voće i povrće</t>
  </si>
  <si>
    <t xml:space="preserve">Kruh i mlijeko </t>
  </si>
  <si>
    <t>Ulje i šećer</t>
  </si>
  <si>
    <t>Sok i voda</t>
  </si>
  <si>
    <t>Jaja i ostale živežne namirnice</t>
  </si>
  <si>
    <t>Ostalo</t>
  </si>
  <si>
    <t>68</t>
  </si>
  <si>
    <t>Ostali materijal i sirovine za učenike / projekti iznad standarda</t>
  </si>
  <si>
    <t>69</t>
  </si>
  <si>
    <t>Nabava  potrepština za sanitarne čvorove</t>
  </si>
  <si>
    <t>Primorac</t>
  </si>
  <si>
    <t>70</t>
  </si>
  <si>
    <t>Nabava materijala za higijenske potrebe i njegu</t>
  </si>
  <si>
    <t>71</t>
  </si>
  <si>
    <t>Nabava radne odjeće i obuće za tehničko osoblje i prof. tjelesne kulture</t>
  </si>
  <si>
    <t>72</t>
  </si>
  <si>
    <t>Materijal i dijelovi za tekuće i investicijsko održavanje zgrada (elektro materijal, ličilački materijal , i s…)</t>
  </si>
  <si>
    <t>73</t>
  </si>
  <si>
    <t>Materijal i dijelovi za tekuće i investicijsko održavanje opreme</t>
  </si>
  <si>
    <t>74</t>
  </si>
  <si>
    <t xml:space="preserve">Ostali materijal i dijelovi za tekuće i investicijsko održavanje </t>
  </si>
  <si>
    <t>75</t>
  </si>
  <si>
    <t xml:space="preserve">Plin </t>
  </si>
  <si>
    <t>76</t>
  </si>
  <si>
    <t>Nabava kratkotrajne imovine ( didaktika i sl.)</t>
  </si>
  <si>
    <t>Auto gume</t>
  </si>
  <si>
    <t>77</t>
  </si>
  <si>
    <t>Reprezentacija</t>
  </si>
  <si>
    <t>78</t>
  </si>
  <si>
    <t>Nabava protokolarnih darova</t>
  </si>
  <si>
    <t>Ostali nespomenuti rashodi poslovanja</t>
  </si>
  <si>
    <t>79</t>
  </si>
  <si>
    <t>Naknade za prijevoz na posao i s posla</t>
  </si>
  <si>
    <t>80</t>
  </si>
  <si>
    <t>Dnevnice za službeni put u zemlji</t>
  </si>
  <si>
    <t>81</t>
  </si>
  <si>
    <t>Dnevnice za službeni put u inozemstvo</t>
  </si>
  <si>
    <t>82</t>
  </si>
  <si>
    <t>Naknada troškova službenog puta osobama izvan radnog odnosa</t>
  </si>
  <si>
    <t>055037</t>
  </si>
  <si>
    <t>83</t>
  </si>
  <si>
    <t>Ostale naknade troškova  osobama izvan radnog odnosa</t>
  </si>
  <si>
    <t>III.  UKUPNO NABAVA BAGATELNE VRIJEDNOSTI:</t>
  </si>
  <si>
    <t>SVEUKUPNO JAVNA NABAVA 2016.</t>
  </si>
  <si>
    <t>plaće</t>
  </si>
  <si>
    <t>ukupno</t>
  </si>
  <si>
    <r>
      <t>Obrazloženje:</t>
    </r>
    <r>
      <rPr>
        <sz val="8"/>
        <color theme="1"/>
        <rFont val="Calibri"/>
        <family val="2"/>
        <scheme val="minor"/>
      </rPr>
      <t xml:space="preserve"> Sukladno  Zakonu o javnoj nabavi ( NN br. 90/11., 83/13., 143/13.,13/14.)  Naručitelji koji su obveznici Zakona o javnoj nabavi izrađuju plan nabave za proračunsku godinu. Plan se temelji na stvarnim potrebama naručitelja i planiranim sredstvima u Financijskom planu OŠ Lapad</t>
    </r>
  </si>
  <si>
    <t>Klasa: 003-06/15-01/18</t>
  </si>
  <si>
    <t>Urbroj: 2117/01-17-15-02</t>
  </si>
  <si>
    <t>FP 2016</t>
  </si>
  <si>
    <t>Dubrovnik, 30.12.2015.</t>
  </si>
  <si>
    <t>Ravnateljica</t>
  </si>
  <si>
    <t>Mirjana Kaznačić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</si>
</sst>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17" fontId="2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/>
    <xf numFmtId="3" fontId="6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0" xfId="0" applyFont="1"/>
    <xf numFmtId="3" fontId="4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/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4" fontId="2" fillId="0" borderId="0" xfId="0" applyNumberFormat="1" applyFont="1"/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4" fontId="4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3" fontId="2" fillId="2" borderId="0" xfId="0" applyNumberFormat="1" applyFont="1" applyFill="1"/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1" xfId="0" applyFont="1" applyBorder="1" applyAlignment="1"/>
    <xf numFmtId="0" fontId="5" fillId="0" borderId="0" xfId="0" applyFont="1"/>
    <xf numFmtId="4" fontId="5" fillId="0" borderId="0" xfId="0" applyNumberFormat="1" applyFont="1"/>
    <xf numFmtId="3" fontId="2" fillId="0" borderId="0" xfId="0" applyNumberFormat="1" applyFont="1" applyFill="1"/>
    <xf numFmtId="3" fontId="4" fillId="0" borderId="0" xfId="0" applyNumberFormat="1" applyFont="1" applyFill="1"/>
    <xf numFmtId="4" fontId="2" fillId="0" borderId="0" xfId="0" applyNumberFormat="1" applyFont="1" applyAlignment="1">
      <alignment vertical="center" wrapText="1"/>
    </xf>
    <xf numFmtId="3" fontId="3" fillId="0" borderId="0" xfId="0" applyNumberFormat="1" applyFont="1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75"/>
  <sheetViews>
    <sheetView tabSelected="1" zoomScaleNormal="100" workbookViewId="0">
      <pane ySplit="6" topLeftCell="A7" activePane="bottomLeft" state="frozen"/>
      <selection pane="bottomLeft" sqref="A1:XFD1048576"/>
    </sheetView>
  </sheetViews>
  <sheetFormatPr defaultRowHeight="11.25"/>
  <cols>
    <col min="1" max="1" width="3.7109375" style="1" hidden="1" customWidth="1"/>
    <col min="2" max="2" width="25.5703125" style="1" customWidth="1"/>
    <col min="3" max="3" width="8.85546875" style="1" bestFit="1" customWidth="1"/>
    <col min="4" max="4" width="7" style="1" customWidth="1"/>
    <col min="5" max="5" width="6.7109375" style="6" bestFit="1" customWidth="1"/>
    <col min="6" max="6" width="13.5703125" style="1" bestFit="1" customWidth="1"/>
    <col min="7" max="7" width="17.5703125" style="1" customWidth="1"/>
    <col min="8" max="8" width="14.42578125" style="6" customWidth="1"/>
    <col min="9" max="9" width="12.5703125" style="1" customWidth="1"/>
    <col min="10" max="11" width="15.140625" style="1" customWidth="1"/>
    <col min="12" max="12" width="12.7109375" style="1" hidden="1" customWidth="1"/>
    <col min="13" max="13" width="11.140625" style="1" hidden="1" customWidth="1"/>
    <col min="14" max="14" width="10" style="2" hidden="1" customWidth="1"/>
    <col min="15" max="15" width="7.85546875" style="1" hidden="1" customWidth="1"/>
    <col min="16" max="17" width="8.5703125" style="1" hidden="1" customWidth="1"/>
    <col min="18" max="18" width="5.7109375" style="1" hidden="1" customWidth="1"/>
    <col min="19" max="19" width="6.5703125" style="1" hidden="1" customWidth="1"/>
    <col min="20" max="20" width="9.28515625" style="1" hidden="1" customWidth="1"/>
    <col min="21" max="21" width="8.140625" style="1" hidden="1" customWidth="1"/>
    <col min="22" max="22" width="7" style="1" hidden="1" customWidth="1"/>
    <col min="23" max="23" width="7.85546875" style="1" hidden="1" customWidth="1"/>
    <col min="24" max="25" width="8" style="1" hidden="1" customWidth="1"/>
    <col min="26" max="26" width="7.28515625" style="1" hidden="1" customWidth="1"/>
    <col min="27" max="27" width="9" style="1" hidden="1" customWidth="1"/>
    <col min="28" max="28" width="5.85546875" style="1" hidden="1" customWidth="1"/>
    <col min="29" max="31" width="6.85546875" style="1" hidden="1" customWidth="1"/>
    <col min="32" max="33" width="6.5703125" style="1" hidden="1" customWidth="1"/>
    <col min="34" max="34" width="6.85546875" style="1" hidden="1" customWidth="1"/>
    <col min="35" max="35" width="5.7109375" style="1" hidden="1" customWidth="1"/>
    <col min="36" max="36" width="6.5703125" style="1" hidden="1" customWidth="1"/>
    <col min="37" max="39" width="5.7109375" style="1" hidden="1" customWidth="1"/>
    <col min="40" max="40" width="10.140625" style="1" hidden="1" customWidth="1"/>
    <col min="41" max="42" width="9.140625" style="1" hidden="1" customWidth="1"/>
    <col min="43" max="16384" width="9.140625" style="1"/>
  </cols>
  <sheetData>
    <row r="2" spans="1:44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44">
      <c r="A4" s="3"/>
      <c r="B4" s="3"/>
      <c r="C4" s="3"/>
      <c r="D4" s="3"/>
      <c r="E4" s="4"/>
      <c r="F4" s="3"/>
      <c r="G4" s="3"/>
      <c r="H4" s="4"/>
      <c r="I4" s="3"/>
      <c r="J4" s="3"/>
      <c r="K4" s="3"/>
    </row>
    <row r="5" spans="1:44" ht="4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6"/>
      <c r="M5" s="7" t="s">
        <v>12</v>
      </c>
      <c r="N5" s="8" t="s">
        <v>13</v>
      </c>
      <c r="O5" s="6" t="s">
        <v>14</v>
      </c>
      <c r="P5" s="6" t="s">
        <v>15</v>
      </c>
      <c r="Q5" s="1" t="s">
        <v>16</v>
      </c>
      <c r="R5" s="1" t="s">
        <v>17</v>
      </c>
      <c r="S5" s="1" t="s">
        <v>18</v>
      </c>
      <c r="T5" s="9" t="s">
        <v>19</v>
      </c>
      <c r="U5" s="9" t="s">
        <v>20</v>
      </c>
      <c r="V5" s="9" t="s">
        <v>21</v>
      </c>
      <c r="W5" s="1" t="s">
        <v>22</v>
      </c>
      <c r="X5" s="1" t="s">
        <v>23</v>
      </c>
      <c r="Y5" s="10" t="s">
        <v>24</v>
      </c>
      <c r="Z5" s="10" t="s">
        <v>25</v>
      </c>
      <c r="AA5" s="1" t="s">
        <v>26</v>
      </c>
      <c r="AB5" s="10" t="s">
        <v>27</v>
      </c>
      <c r="AC5" s="10" t="s">
        <v>28</v>
      </c>
      <c r="AD5" s="10" t="s">
        <v>29</v>
      </c>
      <c r="AE5" s="10" t="s">
        <v>30</v>
      </c>
      <c r="AF5" s="10" t="s">
        <v>31</v>
      </c>
      <c r="AG5" s="1" t="s">
        <v>32</v>
      </c>
      <c r="AH5" s="1" t="s">
        <v>33</v>
      </c>
      <c r="AI5" s="1" t="s">
        <v>34</v>
      </c>
      <c r="AJ5" s="1" t="s">
        <v>35</v>
      </c>
      <c r="AK5" s="1" t="s">
        <v>36</v>
      </c>
      <c r="AL5" s="1" t="s">
        <v>37</v>
      </c>
      <c r="AM5" s="10" t="s">
        <v>38</v>
      </c>
      <c r="AN5" s="1" t="s">
        <v>39</v>
      </c>
    </row>
    <row r="6" spans="1:44" hidden="1">
      <c r="A6" s="11">
        <v>1</v>
      </c>
      <c r="B6" s="11">
        <v>2</v>
      </c>
      <c r="C6" s="11">
        <v>3</v>
      </c>
      <c r="D6" s="11"/>
      <c r="E6" s="11"/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</row>
    <row r="7" spans="1:44" hidden="1">
      <c r="A7" s="81" t="s">
        <v>40</v>
      </c>
      <c r="B7" s="81"/>
      <c r="C7" s="81"/>
      <c r="D7" s="81"/>
      <c r="E7" s="81"/>
      <c r="F7" s="81"/>
      <c r="G7" s="81"/>
      <c r="H7" s="81"/>
      <c r="I7" s="81"/>
      <c r="J7" s="81"/>
      <c r="K7" s="81"/>
      <c r="T7" s="2"/>
      <c r="U7" s="2"/>
      <c r="V7" s="2"/>
    </row>
    <row r="8" spans="1:44" hidden="1">
      <c r="A8" s="82" t="s">
        <v>41</v>
      </c>
      <c r="B8" s="83"/>
      <c r="C8" s="83"/>
      <c r="D8" s="83"/>
      <c r="E8" s="83"/>
      <c r="F8" s="83"/>
      <c r="G8" s="83"/>
      <c r="H8" s="83"/>
      <c r="I8" s="83"/>
      <c r="J8" s="83"/>
      <c r="K8" s="84"/>
      <c r="T8" s="2"/>
      <c r="U8" s="2"/>
      <c r="V8" s="2"/>
    </row>
    <row r="9" spans="1:44" hidden="1">
      <c r="A9" s="4" t="s">
        <v>42</v>
      </c>
      <c r="B9" s="12"/>
      <c r="C9" s="13"/>
      <c r="D9" s="13"/>
      <c r="E9" s="13"/>
      <c r="F9" s="14"/>
      <c r="G9" s="4"/>
      <c r="H9" s="4"/>
      <c r="I9" s="15"/>
      <c r="J9" s="16"/>
      <c r="K9" s="16"/>
      <c r="L9" s="17" t="s">
        <v>43</v>
      </c>
      <c r="M9" s="18"/>
      <c r="N9" s="2">
        <f t="shared" ref="N9:N72" si="0">SUM(O9:AN9)</f>
        <v>0</v>
      </c>
      <c r="O9" s="2"/>
      <c r="T9" s="2"/>
      <c r="U9" s="2"/>
      <c r="V9" s="2"/>
    </row>
    <row r="10" spans="1:44" hidden="1">
      <c r="A10" s="81" t="s">
        <v>44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N10" s="2">
        <f t="shared" si="0"/>
        <v>0</v>
      </c>
      <c r="T10" s="2"/>
      <c r="U10" s="2"/>
      <c r="V10" s="2"/>
    </row>
    <row r="11" spans="1:44" s="25" customFormat="1" ht="33.75">
      <c r="A11" s="19"/>
      <c r="B11" s="20" t="s">
        <v>45</v>
      </c>
      <c r="C11" s="19"/>
      <c r="D11" s="21" t="s">
        <v>46</v>
      </c>
      <c r="E11" s="22">
        <v>421</v>
      </c>
      <c r="F11" s="23">
        <f t="shared" ref="F11:F12" si="1">N11/125%</f>
        <v>1040000</v>
      </c>
      <c r="G11" s="19"/>
      <c r="H11" s="19"/>
      <c r="I11" s="19"/>
      <c r="J11" s="19"/>
      <c r="K11" s="24" t="s">
        <v>47</v>
      </c>
      <c r="N11" s="26">
        <f t="shared" si="0"/>
        <v>1300000</v>
      </c>
      <c r="T11" s="27">
        <v>1300000</v>
      </c>
      <c r="U11" s="27"/>
      <c r="V11" s="27"/>
      <c r="X11" s="27"/>
      <c r="Y11" s="27"/>
    </row>
    <row r="12" spans="1:44" s="31" customFormat="1" ht="33.75">
      <c r="A12" s="28" t="s">
        <v>42</v>
      </c>
      <c r="B12" s="29" t="s">
        <v>48</v>
      </c>
      <c r="C12" s="30"/>
      <c r="D12" s="21" t="s">
        <v>46</v>
      </c>
      <c r="E12" s="24">
        <v>451</v>
      </c>
      <c r="F12" s="23">
        <f t="shared" si="1"/>
        <v>320000</v>
      </c>
      <c r="G12" s="28"/>
      <c r="H12" s="28"/>
      <c r="I12" s="28"/>
      <c r="J12" s="28"/>
      <c r="K12" s="24" t="s">
        <v>47</v>
      </c>
      <c r="L12" s="17"/>
      <c r="M12" s="17"/>
      <c r="N12" s="26">
        <f t="shared" si="0"/>
        <v>400000</v>
      </c>
      <c r="T12" s="26">
        <v>400000</v>
      </c>
      <c r="U12" s="32"/>
      <c r="V12" s="32"/>
      <c r="X12" s="32"/>
      <c r="Y12" s="32"/>
      <c r="AP12" s="32"/>
      <c r="AQ12" s="32"/>
      <c r="AR12" s="32"/>
    </row>
    <row r="13" spans="1:44" hidden="1">
      <c r="A13" s="81" t="s">
        <v>49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N13" s="2">
        <f t="shared" si="0"/>
        <v>0</v>
      </c>
      <c r="T13" s="2"/>
      <c r="U13" s="2"/>
      <c r="V13" s="2"/>
      <c r="X13" s="2"/>
      <c r="Y13" s="2"/>
    </row>
    <row r="14" spans="1:44" hidden="1">
      <c r="A14" s="4"/>
      <c r="B14" s="33"/>
      <c r="C14" s="3"/>
      <c r="D14" s="34"/>
      <c r="E14" s="16"/>
      <c r="F14" s="14"/>
      <c r="G14" s="4"/>
      <c r="H14" s="4"/>
      <c r="I14" s="4"/>
      <c r="J14" s="4"/>
      <c r="K14" s="4"/>
      <c r="N14" s="2">
        <f t="shared" si="0"/>
        <v>0</v>
      </c>
      <c r="T14" s="2"/>
      <c r="U14" s="2"/>
      <c r="V14" s="2"/>
      <c r="X14" s="2"/>
      <c r="Y14" s="2"/>
    </row>
    <row r="15" spans="1:44" hidden="1">
      <c r="A15" s="13"/>
      <c r="B15" s="35"/>
      <c r="C15" s="3"/>
      <c r="D15" s="36"/>
      <c r="E15" s="4"/>
      <c r="F15" s="14"/>
      <c r="G15" s="4"/>
      <c r="H15" s="4"/>
      <c r="I15" s="15"/>
      <c r="J15" s="16"/>
      <c r="K15" s="16"/>
      <c r="N15" s="2">
        <f t="shared" si="0"/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4" hidden="1">
      <c r="A16" s="76" t="s">
        <v>50</v>
      </c>
      <c r="B16" s="77"/>
      <c r="C16" s="77"/>
      <c r="D16" s="37"/>
      <c r="E16" s="37"/>
      <c r="F16" s="38">
        <f>SUM(F9:F15)</f>
        <v>1360000</v>
      </c>
      <c r="G16" s="39"/>
      <c r="H16" s="40"/>
      <c r="I16" s="39"/>
      <c r="J16" s="39"/>
      <c r="K16" s="41"/>
      <c r="N16" s="2">
        <f t="shared" si="0"/>
        <v>0</v>
      </c>
      <c r="T16" s="2"/>
      <c r="U16" s="2"/>
      <c r="V16" s="2"/>
      <c r="X16" s="2"/>
      <c r="Y16" s="2"/>
    </row>
    <row r="17" spans="1:42" hidden="1">
      <c r="A17" s="81" t="s">
        <v>51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N17" s="2">
        <f t="shared" si="0"/>
        <v>0</v>
      </c>
      <c r="T17" s="2"/>
      <c r="U17" s="2"/>
      <c r="V17" s="2"/>
      <c r="X17" s="2"/>
      <c r="Y17" s="2"/>
    </row>
    <row r="18" spans="1:42" hidden="1">
      <c r="A18" s="82" t="s">
        <v>41</v>
      </c>
      <c r="B18" s="83"/>
      <c r="C18" s="83"/>
      <c r="D18" s="83"/>
      <c r="E18" s="83"/>
      <c r="F18" s="83"/>
      <c r="G18" s="83"/>
      <c r="H18" s="83"/>
      <c r="I18" s="83"/>
      <c r="J18" s="83"/>
      <c r="K18" s="84"/>
      <c r="N18" s="2">
        <f t="shared" si="0"/>
        <v>0</v>
      </c>
      <c r="T18" s="2"/>
      <c r="U18" s="2"/>
      <c r="V18" s="2"/>
      <c r="X18" s="2"/>
      <c r="Y18" s="2"/>
    </row>
    <row r="19" spans="1:42" ht="22.5">
      <c r="A19" s="6" t="s">
        <v>42</v>
      </c>
      <c r="B19" s="35" t="s">
        <v>52</v>
      </c>
      <c r="C19" s="13"/>
      <c r="D19" s="13" t="s">
        <v>53</v>
      </c>
      <c r="E19" s="13" t="s">
        <v>54</v>
      </c>
      <c r="F19" s="23">
        <f t="shared" ref="F19:F20" si="2">N19/125%</f>
        <v>64800</v>
      </c>
      <c r="G19" s="42" t="s">
        <v>55</v>
      </c>
      <c r="H19" s="4" t="s">
        <v>56</v>
      </c>
      <c r="I19" s="43" t="s">
        <v>57</v>
      </c>
      <c r="J19" s="44"/>
      <c r="K19" s="35"/>
      <c r="L19" s="9" t="s">
        <v>58</v>
      </c>
      <c r="M19" s="9"/>
      <c r="N19" s="2">
        <f t="shared" si="0"/>
        <v>81000</v>
      </c>
      <c r="O19" s="26">
        <v>70000</v>
      </c>
      <c r="T19" s="2"/>
      <c r="U19" s="2"/>
      <c r="V19" s="2"/>
      <c r="X19" s="2">
        <v>11000</v>
      </c>
      <c r="Y19" s="2"/>
      <c r="AP19" s="31" t="s">
        <v>59</v>
      </c>
    </row>
    <row r="20" spans="1:42" ht="22.5">
      <c r="A20" s="4" t="s">
        <v>60</v>
      </c>
      <c r="B20" s="12" t="s">
        <v>61</v>
      </c>
      <c r="C20" s="4"/>
      <c r="D20" s="34" t="s">
        <v>62</v>
      </c>
      <c r="E20" s="13" t="s">
        <v>63</v>
      </c>
      <c r="F20" s="23">
        <f t="shared" si="2"/>
        <v>178400</v>
      </c>
      <c r="G20" s="42" t="s">
        <v>55</v>
      </c>
      <c r="H20" s="4" t="s">
        <v>56</v>
      </c>
      <c r="I20" s="43" t="s">
        <v>57</v>
      </c>
      <c r="J20" s="44"/>
      <c r="K20" s="45"/>
      <c r="L20" s="1" t="s">
        <v>64</v>
      </c>
      <c r="N20" s="2">
        <f t="shared" si="0"/>
        <v>223000</v>
      </c>
      <c r="O20" s="26">
        <v>190000</v>
      </c>
      <c r="T20" s="2"/>
      <c r="U20" s="2"/>
      <c r="V20" s="2"/>
      <c r="X20" s="2">
        <v>33000</v>
      </c>
      <c r="Y20" s="2"/>
      <c r="AP20" s="31" t="s">
        <v>65</v>
      </c>
    </row>
    <row r="21" spans="1:42" hidden="1">
      <c r="A21" s="43"/>
      <c r="B21" s="4"/>
      <c r="C21" s="4"/>
      <c r="D21" s="4"/>
      <c r="E21" s="4"/>
      <c r="F21" s="14"/>
      <c r="G21" s="43"/>
      <c r="H21" s="43"/>
      <c r="I21" s="43"/>
      <c r="J21" s="43"/>
      <c r="K21" s="43"/>
      <c r="N21" s="2">
        <f t="shared" si="0"/>
        <v>0</v>
      </c>
      <c r="T21" s="2"/>
      <c r="U21" s="2"/>
      <c r="V21" s="2"/>
      <c r="X21" s="2"/>
      <c r="Y21" s="2"/>
    </row>
    <row r="22" spans="1:42" hidden="1">
      <c r="A22" s="43"/>
      <c r="B22" s="4"/>
      <c r="C22" s="4"/>
      <c r="D22" s="4"/>
      <c r="E22" s="4"/>
      <c r="F22" s="14"/>
      <c r="G22" s="43"/>
      <c r="H22" s="43"/>
      <c r="I22" s="43"/>
      <c r="J22" s="43"/>
      <c r="K22" s="43"/>
      <c r="N22" s="2">
        <f t="shared" si="0"/>
        <v>0</v>
      </c>
      <c r="T22" s="2"/>
      <c r="U22" s="2"/>
      <c r="V22" s="2"/>
      <c r="X22" s="2"/>
      <c r="Y22" s="2"/>
    </row>
    <row r="23" spans="1:42" hidden="1">
      <c r="A23" s="81" t="s">
        <v>44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N23" s="2">
        <f t="shared" si="0"/>
        <v>0</v>
      </c>
      <c r="T23" s="2"/>
      <c r="U23" s="2"/>
      <c r="V23" s="2"/>
      <c r="X23" s="2"/>
      <c r="Y23" s="2"/>
    </row>
    <row r="24" spans="1:42" hidden="1">
      <c r="A24" s="43"/>
      <c r="B24" s="4"/>
      <c r="C24" s="4"/>
      <c r="D24" s="4"/>
      <c r="E24" s="4"/>
      <c r="F24" s="14"/>
      <c r="G24" s="43"/>
      <c r="H24" s="43"/>
      <c r="I24" s="43"/>
      <c r="J24" s="43"/>
      <c r="K24" s="43"/>
      <c r="N24" s="2">
        <f t="shared" si="0"/>
        <v>0</v>
      </c>
      <c r="T24" s="2"/>
      <c r="U24" s="2"/>
      <c r="V24" s="2"/>
      <c r="X24" s="2"/>
      <c r="Y24" s="2"/>
    </row>
    <row r="25" spans="1:42" hidden="1">
      <c r="A25" s="43"/>
      <c r="B25" s="4"/>
      <c r="C25" s="4"/>
      <c r="D25" s="4"/>
      <c r="E25" s="4"/>
      <c r="F25" s="14"/>
      <c r="G25" s="43"/>
      <c r="H25" s="43"/>
      <c r="I25" s="43"/>
      <c r="J25" s="43"/>
      <c r="K25" s="43"/>
      <c r="N25" s="2">
        <f t="shared" si="0"/>
        <v>0</v>
      </c>
      <c r="T25" s="2"/>
      <c r="U25" s="2"/>
      <c r="V25" s="2"/>
      <c r="X25" s="2"/>
      <c r="Y25" s="2"/>
    </row>
    <row r="26" spans="1:42" hidden="1">
      <c r="A26" s="43"/>
      <c r="B26" s="4"/>
      <c r="C26" s="4"/>
      <c r="D26" s="4"/>
      <c r="E26" s="4"/>
      <c r="F26" s="14"/>
      <c r="G26" s="43"/>
      <c r="H26" s="43"/>
      <c r="I26" s="43"/>
      <c r="J26" s="43"/>
      <c r="K26" s="43"/>
      <c r="N26" s="2">
        <f t="shared" si="0"/>
        <v>0</v>
      </c>
      <c r="T26" s="2"/>
      <c r="U26" s="2"/>
      <c r="V26" s="2"/>
      <c r="X26" s="2"/>
      <c r="Y26" s="2"/>
    </row>
    <row r="27" spans="1:42" hidden="1">
      <c r="A27" s="43"/>
      <c r="B27" s="4"/>
      <c r="C27" s="4"/>
      <c r="D27" s="4"/>
      <c r="E27" s="4"/>
      <c r="F27" s="14"/>
      <c r="G27" s="43"/>
      <c r="H27" s="43"/>
      <c r="I27" s="43"/>
      <c r="J27" s="43"/>
      <c r="K27" s="43"/>
      <c r="N27" s="2">
        <f t="shared" si="0"/>
        <v>0</v>
      </c>
      <c r="T27" s="2"/>
      <c r="U27" s="2"/>
      <c r="V27" s="2"/>
      <c r="X27" s="2"/>
      <c r="Y27" s="2"/>
    </row>
    <row r="28" spans="1:42" hidden="1">
      <c r="A28" s="81" t="s">
        <v>49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N28" s="2">
        <f t="shared" si="0"/>
        <v>0</v>
      </c>
      <c r="T28" s="2"/>
      <c r="U28" s="2"/>
      <c r="V28" s="2"/>
      <c r="X28" s="2"/>
      <c r="Y28" s="2"/>
    </row>
    <row r="29" spans="1:42" ht="33.75" hidden="1">
      <c r="A29" s="13" t="s">
        <v>66</v>
      </c>
      <c r="B29" s="35" t="s">
        <v>67</v>
      </c>
      <c r="C29" s="4"/>
      <c r="D29" s="34" t="s">
        <v>68</v>
      </c>
      <c r="E29" s="16">
        <v>451</v>
      </c>
      <c r="F29" s="46"/>
      <c r="G29" s="43"/>
      <c r="H29" s="4"/>
      <c r="I29" s="43"/>
      <c r="J29" s="43"/>
      <c r="K29" s="44" t="s">
        <v>69</v>
      </c>
      <c r="N29" s="2">
        <f t="shared" si="0"/>
        <v>0</v>
      </c>
      <c r="T29" s="2"/>
      <c r="U29" s="2"/>
      <c r="V29" s="2"/>
      <c r="X29" s="2"/>
      <c r="Y29" s="2"/>
    </row>
    <row r="30" spans="1:42" ht="22.5" hidden="1">
      <c r="A30" s="13" t="s">
        <v>70</v>
      </c>
      <c r="B30" s="35" t="s">
        <v>71</v>
      </c>
      <c r="C30" s="4"/>
      <c r="D30" s="34" t="s">
        <v>68</v>
      </c>
      <c r="E30" s="16">
        <v>451</v>
      </c>
      <c r="F30" s="46"/>
      <c r="G30" s="43"/>
      <c r="H30" s="4"/>
      <c r="I30" s="43"/>
      <c r="J30" s="43"/>
      <c r="K30" s="44" t="s">
        <v>69</v>
      </c>
      <c r="N30" s="2">
        <f t="shared" si="0"/>
        <v>0</v>
      </c>
      <c r="T30" s="2"/>
      <c r="U30" s="2"/>
      <c r="V30" s="2"/>
      <c r="X30" s="2"/>
      <c r="Y30" s="2"/>
    </row>
    <row r="31" spans="1:42" ht="33.75" hidden="1">
      <c r="A31" s="13" t="s">
        <v>72</v>
      </c>
      <c r="B31" s="35" t="s">
        <v>73</v>
      </c>
      <c r="C31" s="3"/>
      <c r="D31" s="13" t="s">
        <v>74</v>
      </c>
      <c r="E31" s="4">
        <v>37224</v>
      </c>
      <c r="F31" s="23">
        <f t="shared" ref="F31:F32" si="3">N31/125%</f>
        <v>0</v>
      </c>
      <c r="G31" s="4"/>
      <c r="H31" s="4" t="s">
        <v>56</v>
      </c>
      <c r="I31" s="15"/>
      <c r="J31" s="16"/>
      <c r="K31" s="16"/>
      <c r="N31" s="2">
        <f t="shared" si="0"/>
        <v>0</v>
      </c>
      <c r="O31" s="2"/>
      <c r="P31" s="2"/>
      <c r="Q31" s="2"/>
      <c r="R31" s="2"/>
      <c r="S31" s="2"/>
      <c r="T31" s="2"/>
      <c r="U31" s="2"/>
      <c r="V31" s="2"/>
      <c r="W31" s="32"/>
      <c r="X31" s="32"/>
      <c r="Y31" s="3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32" t="s">
        <v>75</v>
      </c>
    </row>
    <row r="32" spans="1:42" ht="33.75" hidden="1">
      <c r="A32" s="13" t="s">
        <v>76</v>
      </c>
      <c r="B32" s="35" t="s">
        <v>73</v>
      </c>
      <c r="C32" s="3"/>
      <c r="D32" s="13" t="s">
        <v>74</v>
      </c>
      <c r="E32" s="4">
        <v>37224</v>
      </c>
      <c r="F32" s="23">
        <f t="shared" si="3"/>
        <v>0</v>
      </c>
      <c r="G32" s="4"/>
      <c r="H32" s="4" t="s">
        <v>56</v>
      </c>
      <c r="I32" s="15"/>
      <c r="J32" s="16"/>
      <c r="K32" s="16" t="s">
        <v>77</v>
      </c>
      <c r="N32" s="2">
        <f t="shared" si="0"/>
        <v>0</v>
      </c>
      <c r="O32" s="2"/>
      <c r="P32" s="2"/>
      <c r="Q32" s="2"/>
      <c r="R32" s="2"/>
      <c r="S32" s="2"/>
      <c r="T32" s="2"/>
      <c r="U32" s="2"/>
      <c r="V32" s="2"/>
      <c r="W32" s="32"/>
      <c r="X32" s="32"/>
      <c r="Y32" s="3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32" t="s">
        <v>78</v>
      </c>
    </row>
    <row r="33" spans="1:52" hidden="1">
      <c r="A33" s="13" t="s">
        <v>79</v>
      </c>
      <c r="B33" s="35"/>
      <c r="C33" s="4"/>
      <c r="D33" s="13"/>
      <c r="E33" s="4"/>
      <c r="F33" s="14"/>
      <c r="G33" s="43"/>
      <c r="H33" s="4"/>
      <c r="I33" s="13"/>
      <c r="J33" s="4"/>
      <c r="K33" s="43"/>
      <c r="N33" s="2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52" hidden="1">
      <c r="A34" s="76" t="s">
        <v>80</v>
      </c>
      <c r="B34" s="77"/>
      <c r="C34" s="77"/>
      <c r="D34" s="37"/>
      <c r="E34" s="37"/>
      <c r="F34" s="38">
        <f>SUM(F19:F33)</f>
        <v>243200</v>
      </c>
      <c r="G34" s="39"/>
      <c r="H34" s="40"/>
      <c r="I34" s="39"/>
      <c r="J34" s="39"/>
      <c r="K34" s="41"/>
      <c r="N34" s="2">
        <f t="shared" si="0"/>
        <v>0</v>
      </c>
      <c r="T34" s="2"/>
      <c r="U34" s="2"/>
      <c r="V34" s="2"/>
      <c r="X34" s="2"/>
      <c r="Y34" s="2"/>
    </row>
    <row r="35" spans="1:52" hidden="1">
      <c r="A35" s="81" t="s">
        <v>81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N35" s="2">
        <f t="shared" si="0"/>
        <v>0</v>
      </c>
      <c r="T35" s="2"/>
      <c r="U35" s="2"/>
      <c r="V35" s="2"/>
      <c r="X35" s="2"/>
      <c r="Y35" s="2"/>
    </row>
    <row r="36" spans="1:52" ht="22.5">
      <c r="A36" s="13" t="s">
        <v>66</v>
      </c>
      <c r="B36" s="45" t="s">
        <v>82</v>
      </c>
      <c r="C36" s="47"/>
      <c r="D36" s="13" t="s">
        <v>83</v>
      </c>
      <c r="E36" s="4">
        <v>32321</v>
      </c>
      <c r="F36" s="23">
        <f t="shared" ref="F36:F60" si="4">N36/125%</f>
        <v>20800</v>
      </c>
      <c r="G36" s="35" t="s">
        <v>84</v>
      </c>
      <c r="H36" s="4" t="s">
        <v>85</v>
      </c>
      <c r="I36" s="43" t="s">
        <v>57</v>
      </c>
      <c r="J36" s="35"/>
      <c r="K36" s="43"/>
      <c r="M36" s="48"/>
      <c r="N36" s="2">
        <f t="shared" si="0"/>
        <v>26000</v>
      </c>
      <c r="O36" s="2">
        <v>0</v>
      </c>
      <c r="P36" s="26">
        <v>15000</v>
      </c>
      <c r="Q36" s="2">
        <v>11000</v>
      </c>
      <c r="R36" s="2"/>
      <c r="S36" s="2"/>
      <c r="T36" s="2"/>
      <c r="U36" s="2"/>
      <c r="V36" s="2"/>
      <c r="W36" s="2"/>
      <c r="X36" s="2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48"/>
      <c r="AX36" s="48"/>
      <c r="AY36" s="48"/>
      <c r="AZ36" s="48"/>
    </row>
    <row r="37" spans="1:52" ht="22.5" hidden="1">
      <c r="A37" s="13" t="s">
        <v>70</v>
      </c>
      <c r="B37" s="35" t="s">
        <v>86</v>
      </c>
      <c r="C37" s="47"/>
      <c r="D37" s="13" t="s">
        <v>83</v>
      </c>
      <c r="E37" s="4">
        <v>32321</v>
      </c>
      <c r="F37" s="23">
        <f t="shared" si="4"/>
        <v>0</v>
      </c>
      <c r="G37" s="35" t="s">
        <v>84</v>
      </c>
      <c r="H37" s="4" t="s">
        <v>85</v>
      </c>
      <c r="I37" s="43"/>
      <c r="J37" s="43"/>
      <c r="K37" s="43"/>
      <c r="M37" s="48"/>
      <c r="N37" s="2">
        <f t="shared" si="0"/>
        <v>0</v>
      </c>
      <c r="O37" s="2">
        <v>0</v>
      </c>
      <c r="P37" s="2"/>
      <c r="Q37" s="2"/>
      <c r="R37" s="2"/>
      <c r="S37" s="2"/>
      <c r="T37" s="2"/>
      <c r="U37" s="2"/>
      <c r="V37" s="2"/>
      <c r="W37" s="2"/>
      <c r="X37" s="2"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48"/>
      <c r="AX37" s="48"/>
      <c r="AY37" s="48"/>
      <c r="AZ37" s="48"/>
    </row>
    <row r="38" spans="1:52" ht="22.5">
      <c r="A38" s="13" t="s">
        <v>72</v>
      </c>
      <c r="B38" s="35" t="s">
        <v>87</v>
      </c>
      <c r="C38" s="47"/>
      <c r="D38" s="13" t="s">
        <v>83</v>
      </c>
      <c r="E38" s="4">
        <v>32321</v>
      </c>
      <c r="F38" s="23">
        <f t="shared" si="4"/>
        <v>12720</v>
      </c>
      <c r="G38" s="35" t="s">
        <v>84</v>
      </c>
      <c r="H38" s="4" t="s">
        <v>85</v>
      </c>
      <c r="I38" s="43" t="s">
        <v>57</v>
      </c>
      <c r="J38" s="43"/>
      <c r="K38" s="43"/>
      <c r="M38" s="48"/>
      <c r="N38" s="2">
        <f t="shared" si="0"/>
        <v>15900</v>
      </c>
      <c r="O38" s="2">
        <v>0</v>
      </c>
      <c r="P38" s="2">
        <v>15900</v>
      </c>
      <c r="Q38" s="2"/>
      <c r="R38" s="2"/>
      <c r="S38" s="2"/>
      <c r="T38" s="2"/>
      <c r="U38" s="2"/>
      <c r="V38" s="2"/>
      <c r="W38" s="2"/>
      <c r="X38" s="2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48"/>
      <c r="AX38" s="48"/>
      <c r="AY38" s="48"/>
      <c r="AZ38" s="48"/>
    </row>
    <row r="39" spans="1:52" ht="22.5">
      <c r="A39" s="13" t="s">
        <v>76</v>
      </c>
      <c r="B39" s="35" t="s">
        <v>88</v>
      </c>
      <c r="C39" s="47"/>
      <c r="D39" s="13" t="s">
        <v>83</v>
      </c>
      <c r="E39" s="4">
        <v>32321</v>
      </c>
      <c r="F39" s="23">
        <f t="shared" si="4"/>
        <v>42160</v>
      </c>
      <c r="G39" s="35" t="s">
        <v>84</v>
      </c>
      <c r="H39" s="4" t="s">
        <v>85</v>
      </c>
      <c r="I39" s="43" t="s">
        <v>89</v>
      </c>
      <c r="J39" s="43"/>
      <c r="K39" s="43"/>
      <c r="M39" s="48"/>
      <c r="N39" s="2">
        <f t="shared" si="0"/>
        <v>52700</v>
      </c>
      <c r="O39" s="2">
        <v>0</v>
      </c>
      <c r="P39" s="26">
        <v>28700</v>
      </c>
      <c r="Q39" s="2">
        <v>24000</v>
      </c>
      <c r="R39" s="2"/>
      <c r="S39" s="2"/>
      <c r="T39" s="2"/>
      <c r="U39" s="2"/>
      <c r="V39" s="2"/>
      <c r="W39" s="2"/>
      <c r="X39" s="2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48"/>
      <c r="AX39" s="48"/>
      <c r="AY39" s="48"/>
      <c r="AZ39" s="48"/>
    </row>
    <row r="40" spans="1:52" ht="22.5" hidden="1">
      <c r="A40" s="13" t="s">
        <v>79</v>
      </c>
      <c r="B40" s="35" t="s">
        <v>90</v>
      </c>
      <c r="C40" s="47"/>
      <c r="D40" s="13" t="s">
        <v>83</v>
      </c>
      <c r="E40" s="4">
        <v>32321</v>
      </c>
      <c r="F40" s="23">
        <f t="shared" si="4"/>
        <v>0</v>
      </c>
      <c r="G40" s="35" t="s">
        <v>84</v>
      </c>
      <c r="H40" s="4" t="s">
        <v>85</v>
      </c>
      <c r="I40" s="43"/>
      <c r="J40" s="43"/>
      <c r="K40" s="43"/>
      <c r="M40" s="48"/>
      <c r="N40" s="2">
        <f t="shared" si="0"/>
        <v>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48"/>
      <c r="AX40" s="48"/>
      <c r="AY40" s="48"/>
      <c r="AZ40" s="48"/>
    </row>
    <row r="41" spans="1:52" ht="22.5" hidden="1">
      <c r="A41" s="13" t="s">
        <v>91</v>
      </c>
      <c r="B41" s="35" t="s">
        <v>92</v>
      </c>
      <c r="C41" s="47"/>
      <c r="D41" s="34" t="s">
        <v>93</v>
      </c>
      <c r="E41" s="4">
        <v>32321</v>
      </c>
      <c r="F41" s="23">
        <f t="shared" si="4"/>
        <v>0</v>
      </c>
      <c r="G41" s="35" t="s">
        <v>84</v>
      </c>
      <c r="H41" s="4" t="s">
        <v>85</v>
      </c>
      <c r="I41" s="43"/>
      <c r="J41" s="43"/>
      <c r="K41" s="43"/>
      <c r="M41" s="48"/>
      <c r="N41" s="2">
        <f t="shared" si="0"/>
        <v>0</v>
      </c>
      <c r="O41" s="2">
        <v>0</v>
      </c>
      <c r="P41" s="26">
        <v>0</v>
      </c>
      <c r="Q41" s="32"/>
      <c r="R41" s="2"/>
      <c r="S41" s="2"/>
      <c r="T41" s="2"/>
      <c r="U41" s="2"/>
      <c r="V41" s="2"/>
      <c r="W41" s="2"/>
      <c r="X41" s="2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48"/>
      <c r="AX41" s="48"/>
      <c r="AY41" s="48"/>
      <c r="AZ41" s="48"/>
    </row>
    <row r="42" spans="1:52" ht="33.75">
      <c r="A42" s="13" t="s">
        <v>94</v>
      </c>
      <c r="B42" s="35" t="s">
        <v>95</v>
      </c>
      <c r="C42" s="4"/>
      <c r="D42" s="13" t="s">
        <v>83</v>
      </c>
      <c r="E42" s="4">
        <v>32321</v>
      </c>
      <c r="F42" s="23">
        <f t="shared" si="4"/>
        <v>15200</v>
      </c>
      <c r="G42" s="35" t="s">
        <v>84</v>
      </c>
      <c r="H42" s="4" t="s">
        <v>56</v>
      </c>
      <c r="I42" s="43" t="s">
        <v>89</v>
      </c>
      <c r="J42" s="35" t="s">
        <v>96</v>
      </c>
      <c r="K42" s="43"/>
      <c r="L42" s="1" t="s">
        <v>97</v>
      </c>
      <c r="M42" s="48"/>
      <c r="N42" s="2">
        <f t="shared" si="0"/>
        <v>19000</v>
      </c>
      <c r="O42" s="2">
        <v>0</v>
      </c>
      <c r="P42" s="26">
        <v>19000</v>
      </c>
      <c r="Q42" s="32"/>
      <c r="R42" s="2"/>
      <c r="S42" s="2"/>
      <c r="T42" s="2"/>
      <c r="U42" s="2"/>
      <c r="V42" s="2"/>
      <c r="W42" s="2"/>
      <c r="X42" s="2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48"/>
      <c r="AX42" s="48"/>
      <c r="AY42" s="48"/>
      <c r="AZ42" s="48"/>
    </row>
    <row r="43" spans="1:52" ht="22.5">
      <c r="A43" s="13" t="s">
        <v>98</v>
      </c>
      <c r="B43" s="35" t="s">
        <v>99</v>
      </c>
      <c r="C43" s="4"/>
      <c r="D43" s="13" t="s">
        <v>83</v>
      </c>
      <c r="E43" s="4">
        <v>32321</v>
      </c>
      <c r="F43" s="23">
        <f t="shared" si="4"/>
        <v>9120</v>
      </c>
      <c r="G43" s="35" t="s">
        <v>84</v>
      </c>
      <c r="H43" s="4" t="s">
        <v>56</v>
      </c>
      <c r="I43" s="43" t="s">
        <v>89</v>
      </c>
      <c r="J43" s="43"/>
      <c r="K43" s="43"/>
      <c r="L43" s="1" t="s">
        <v>100</v>
      </c>
      <c r="M43" s="48"/>
      <c r="N43" s="2">
        <f t="shared" si="0"/>
        <v>11400</v>
      </c>
      <c r="O43" s="2">
        <v>0</v>
      </c>
      <c r="P43" s="26">
        <v>11400</v>
      </c>
      <c r="Q43" s="32"/>
      <c r="R43" s="2"/>
      <c r="S43" s="2"/>
      <c r="T43" s="2"/>
      <c r="U43" s="2"/>
      <c r="V43" s="2"/>
      <c r="W43" s="2"/>
      <c r="X43" s="2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48"/>
      <c r="AX43" s="48"/>
      <c r="AY43" s="48"/>
      <c r="AZ43" s="48"/>
    </row>
    <row r="44" spans="1:52" ht="33.75">
      <c r="A44" s="13" t="s">
        <v>101</v>
      </c>
      <c r="B44" s="35" t="s">
        <v>102</v>
      </c>
      <c r="C44" s="4"/>
      <c r="D44" s="13" t="s">
        <v>83</v>
      </c>
      <c r="E44" s="4">
        <v>32321</v>
      </c>
      <c r="F44" s="23">
        <f t="shared" si="4"/>
        <v>4000</v>
      </c>
      <c r="G44" s="35" t="s">
        <v>84</v>
      </c>
      <c r="H44" s="4" t="s">
        <v>85</v>
      </c>
      <c r="I44" s="43" t="s">
        <v>89</v>
      </c>
      <c r="J44" s="43"/>
      <c r="K44" s="43"/>
      <c r="M44" s="48"/>
      <c r="N44" s="2">
        <f t="shared" si="0"/>
        <v>5000</v>
      </c>
      <c r="O44" s="2">
        <v>0</v>
      </c>
      <c r="P44" s="26">
        <v>5000</v>
      </c>
      <c r="Q44" s="2"/>
      <c r="R44" s="2"/>
      <c r="S44" s="2"/>
      <c r="T44" s="2"/>
      <c r="U44" s="2"/>
      <c r="V44" s="2"/>
      <c r="W44" s="2"/>
      <c r="X44" s="2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48"/>
      <c r="AX44" s="48"/>
      <c r="AY44" s="48"/>
      <c r="AZ44" s="48"/>
    </row>
    <row r="45" spans="1:52" ht="22.5" hidden="1">
      <c r="A45" s="13"/>
      <c r="B45" s="35" t="s">
        <v>103</v>
      </c>
      <c r="C45" s="4"/>
      <c r="D45" s="13" t="s">
        <v>83</v>
      </c>
      <c r="E45" s="4">
        <v>32321</v>
      </c>
      <c r="F45" s="23">
        <f t="shared" si="4"/>
        <v>0</v>
      </c>
      <c r="G45" s="35" t="s">
        <v>84</v>
      </c>
      <c r="H45" s="4" t="s">
        <v>85</v>
      </c>
      <c r="I45" s="43" t="s">
        <v>89</v>
      </c>
      <c r="J45" s="43"/>
      <c r="K45" s="43"/>
      <c r="M45" s="48"/>
      <c r="N45" s="2">
        <f t="shared" si="0"/>
        <v>0</v>
      </c>
      <c r="O45" s="2">
        <v>0</v>
      </c>
      <c r="P45" s="26">
        <v>0</v>
      </c>
      <c r="Q45" s="2"/>
      <c r="R45" s="2"/>
      <c r="S45" s="2"/>
      <c r="T45" s="2"/>
      <c r="U45" s="2"/>
      <c r="V45" s="2"/>
      <c r="W45" s="2"/>
      <c r="X45" s="2"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48"/>
      <c r="AX45" s="48"/>
      <c r="AY45" s="48"/>
      <c r="AZ45" s="48"/>
    </row>
    <row r="46" spans="1:52" ht="33.75">
      <c r="A46" s="13" t="s">
        <v>104</v>
      </c>
      <c r="B46" s="35" t="s">
        <v>105</v>
      </c>
      <c r="C46" s="4"/>
      <c r="D46" s="13" t="s">
        <v>53</v>
      </c>
      <c r="E46" s="4">
        <v>32322</v>
      </c>
      <c r="F46" s="23">
        <f t="shared" si="4"/>
        <v>18000</v>
      </c>
      <c r="G46" s="35" t="s">
        <v>84</v>
      </c>
      <c r="H46" s="4" t="s">
        <v>56</v>
      </c>
      <c r="I46" s="43" t="s">
        <v>89</v>
      </c>
      <c r="J46" s="35" t="s">
        <v>106</v>
      </c>
      <c r="K46" s="43"/>
      <c r="L46" s="1" t="s">
        <v>107</v>
      </c>
      <c r="N46" s="2">
        <f t="shared" si="0"/>
        <v>22500</v>
      </c>
      <c r="O46" s="26">
        <v>22500</v>
      </c>
      <c r="P46" s="2"/>
      <c r="Q46" s="2"/>
      <c r="R46" s="2"/>
      <c r="S46" s="2"/>
      <c r="T46" s="2"/>
      <c r="U46" s="2"/>
      <c r="V46" s="2"/>
      <c r="W46" s="2"/>
      <c r="X46" s="2"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52" ht="33.75">
      <c r="A47" s="13" t="s">
        <v>108</v>
      </c>
      <c r="B47" s="35" t="s">
        <v>109</v>
      </c>
      <c r="C47" s="4"/>
      <c r="D47" s="13" t="s">
        <v>53</v>
      </c>
      <c r="E47" s="4">
        <v>32322</v>
      </c>
      <c r="F47" s="23">
        <f t="shared" si="4"/>
        <v>9040</v>
      </c>
      <c r="G47" s="35" t="s">
        <v>84</v>
      </c>
      <c r="H47" s="4" t="s">
        <v>85</v>
      </c>
      <c r="I47" s="43" t="s">
        <v>89</v>
      </c>
      <c r="J47" s="35"/>
      <c r="K47" s="43"/>
      <c r="M47" s="48"/>
      <c r="N47" s="2">
        <f t="shared" si="0"/>
        <v>11300</v>
      </c>
      <c r="O47" s="26">
        <v>11300</v>
      </c>
      <c r="P47" s="2"/>
      <c r="Q47" s="2"/>
      <c r="R47" s="2"/>
      <c r="S47" s="2"/>
      <c r="T47" s="2"/>
      <c r="U47" s="2"/>
      <c r="V47" s="2"/>
      <c r="W47" s="2"/>
      <c r="X47" s="2"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48"/>
      <c r="AX47" s="48"/>
      <c r="AY47" s="48"/>
      <c r="AZ47" s="48"/>
    </row>
    <row r="48" spans="1:52" ht="33.75">
      <c r="A48" s="13"/>
      <c r="B48" s="35" t="s">
        <v>110</v>
      </c>
      <c r="C48" s="4"/>
      <c r="D48" s="13" t="s">
        <v>53</v>
      </c>
      <c r="E48" s="4">
        <v>32322</v>
      </c>
      <c r="F48" s="23">
        <f t="shared" si="4"/>
        <v>8960</v>
      </c>
      <c r="G48" s="35" t="s">
        <v>84</v>
      </c>
      <c r="H48" s="4" t="s">
        <v>85</v>
      </c>
      <c r="I48" s="43" t="s">
        <v>89</v>
      </c>
      <c r="J48" s="35"/>
      <c r="K48" s="43"/>
      <c r="M48" s="48"/>
      <c r="N48" s="2">
        <f t="shared" si="0"/>
        <v>11200</v>
      </c>
      <c r="O48" s="26">
        <v>11200</v>
      </c>
      <c r="P48" s="2"/>
      <c r="Q48" s="2"/>
      <c r="R48" s="2"/>
      <c r="S48" s="2"/>
      <c r="T48" s="2"/>
      <c r="U48" s="2"/>
      <c r="V48" s="2"/>
      <c r="W48" s="2"/>
      <c r="X48" s="2">
        <v>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48"/>
      <c r="AX48" s="48"/>
      <c r="AY48" s="48"/>
      <c r="AZ48" s="48"/>
    </row>
    <row r="49" spans="1:52" ht="22.5">
      <c r="A49" s="13"/>
      <c r="B49" s="35" t="s">
        <v>111</v>
      </c>
      <c r="C49" s="4"/>
      <c r="D49" s="13" t="s">
        <v>112</v>
      </c>
      <c r="E49" s="4">
        <v>32322</v>
      </c>
      <c r="F49" s="23">
        <f t="shared" si="4"/>
        <v>2400</v>
      </c>
      <c r="G49" s="35" t="s">
        <v>84</v>
      </c>
      <c r="H49" s="4" t="s">
        <v>85</v>
      </c>
      <c r="I49" s="43" t="s">
        <v>89</v>
      </c>
      <c r="J49" s="35"/>
      <c r="K49" s="43"/>
      <c r="M49" s="48"/>
      <c r="N49" s="2">
        <f t="shared" si="0"/>
        <v>3000</v>
      </c>
      <c r="O49" s="26">
        <v>0</v>
      </c>
      <c r="P49" s="2"/>
      <c r="Q49" s="2"/>
      <c r="R49" s="2"/>
      <c r="S49" s="2"/>
      <c r="T49" s="2"/>
      <c r="U49" s="2"/>
      <c r="V49" s="2"/>
      <c r="W49" s="2"/>
      <c r="X49" s="2">
        <v>3000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48"/>
      <c r="AX49" s="48"/>
      <c r="AY49" s="48"/>
      <c r="AZ49" s="48"/>
    </row>
    <row r="50" spans="1:52" ht="22.5">
      <c r="A50" s="13"/>
      <c r="B50" s="35" t="s">
        <v>113</v>
      </c>
      <c r="C50" s="4"/>
      <c r="D50" s="13" t="s">
        <v>112</v>
      </c>
      <c r="E50" s="4">
        <v>32323</v>
      </c>
      <c r="F50" s="23">
        <f t="shared" si="4"/>
        <v>4800</v>
      </c>
      <c r="G50" s="35" t="s">
        <v>84</v>
      </c>
      <c r="H50" s="4" t="s">
        <v>85</v>
      </c>
      <c r="I50" s="43" t="s">
        <v>89</v>
      </c>
      <c r="J50" s="35"/>
      <c r="K50" s="43"/>
      <c r="M50" s="48"/>
      <c r="N50" s="2">
        <f t="shared" si="0"/>
        <v>6000</v>
      </c>
      <c r="O50" s="26">
        <v>0</v>
      </c>
      <c r="P50" s="2"/>
      <c r="Q50" s="2"/>
      <c r="R50" s="2"/>
      <c r="S50" s="2"/>
      <c r="T50" s="2"/>
      <c r="U50" s="2"/>
      <c r="V50" s="2"/>
      <c r="W50" s="2"/>
      <c r="X50" s="2">
        <v>6000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48"/>
      <c r="AX50" s="48"/>
      <c r="AY50" s="48"/>
      <c r="AZ50" s="48"/>
    </row>
    <row r="51" spans="1:52" ht="22.5">
      <c r="A51" s="13" t="s">
        <v>114</v>
      </c>
      <c r="B51" s="35" t="s">
        <v>115</v>
      </c>
      <c r="C51" s="4"/>
      <c r="D51" s="13" t="s">
        <v>53</v>
      </c>
      <c r="E51" s="4">
        <v>32329</v>
      </c>
      <c r="F51" s="23">
        <f t="shared" si="4"/>
        <v>19200</v>
      </c>
      <c r="G51" s="35" t="s">
        <v>84</v>
      </c>
      <c r="H51" s="4" t="s">
        <v>56</v>
      </c>
      <c r="I51" s="43" t="s">
        <v>89</v>
      </c>
      <c r="J51" s="35"/>
      <c r="K51" s="43"/>
      <c r="L51" s="1" t="s">
        <v>116</v>
      </c>
      <c r="M51" s="48"/>
      <c r="N51" s="2">
        <f t="shared" si="0"/>
        <v>24000</v>
      </c>
      <c r="O51" s="26">
        <v>19000</v>
      </c>
      <c r="P51" s="2"/>
      <c r="Q51" s="2">
        <v>5000</v>
      </c>
      <c r="R51" s="2"/>
      <c r="S51" s="2"/>
      <c r="T51" s="2"/>
      <c r="U51" s="2"/>
      <c r="V51" s="2"/>
      <c r="W51" s="2"/>
      <c r="X51" s="2"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48"/>
      <c r="AX51" s="48"/>
      <c r="AY51" s="48"/>
      <c r="AZ51" s="48"/>
    </row>
    <row r="52" spans="1:52" ht="22.5" hidden="1">
      <c r="A52" s="13" t="s">
        <v>117</v>
      </c>
      <c r="B52" s="35" t="s">
        <v>118</v>
      </c>
      <c r="C52" s="4"/>
      <c r="D52" s="13" t="s">
        <v>53</v>
      </c>
      <c r="E52" s="4">
        <v>32329</v>
      </c>
      <c r="F52" s="23">
        <f t="shared" si="4"/>
        <v>0</v>
      </c>
      <c r="G52" s="35" t="s">
        <v>84</v>
      </c>
      <c r="H52" s="4" t="s">
        <v>85</v>
      </c>
      <c r="I52" s="43"/>
      <c r="J52" s="35"/>
      <c r="K52" s="43"/>
      <c r="M52" s="48"/>
      <c r="N52" s="2">
        <f t="shared" si="0"/>
        <v>0</v>
      </c>
      <c r="O52" s="3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48"/>
      <c r="AX52" s="48"/>
      <c r="AY52" s="48"/>
      <c r="AZ52" s="48"/>
    </row>
    <row r="53" spans="1:52" ht="33.75">
      <c r="A53" s="13" t="s">
        <v>119</v>
      </c>
      <c r="B53" s="35" t="s">
        <v>120</v>
      </c>
      <c r="C53" s="4"/>
      <c r="D53" s="13" t="s">
        <v>53</v>
      </c>
      <c r="E53" s="4">
        <v>32381</v>
      </c>
      <c r="F53" s="23">
        <f t="shared" si="4"/>
        <v>8000</v>
      </c>
      <c r="G53" s="35" t="s">
        <v>84</v>
      </c>
      <c r="H53" s="4" t="s">
        <v>56</v>
      </c>
      <c r="I53" s="43"/>
      <c r="J53" s="35" t="s">
        <v>96</v>
      </c>
      <c r="K53" s="43"/>
      <c r="L53" s="1" t="s">
        <v>121</v>
      </c>
      <c r="M53" s="48"/>
      <c r="N53" s="2">
        <f t="shared" si="0"/>
        <v>10000</v>
      </c>
      <c r="O53" s="26">
        <v>10000</v>
      </c>
      <c r="P53" s="2"/>
      <c r="Q53" s="2"/>
      <c r="R53" s="2"/>
      <c r="S53" s="2"/>
      <c r="T53" s="2"/>
      <c r="U53" s="2"/>
      <c r="V53" s="2"/>
      <c r="W53" s="2"/>
      <c r="X53" s="2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48"/>
      <c r="AX53" s="48"/>
      <c r="AY53" s="48"/>
      <c r="AZ53" s="48"/>
    </row>
    <row r="54" spans="1:52" ht="22.5">
      <c r="A54" s="13" t="s">
        <v>122</v>
      </c>
      <c r="B54" s="35" t="s">
        <v>123</v>
      </c>
      <c r="C54" s="4"/>
      <c r="D54" s="13" t="s">
        <v>53</v>
      </c>
      <c r="E54" s="4">
        <v>32381</v>
      </c>
      <c r="F54" s="23">
        <f t="shared" si="4"/>
        <v>800</v>
      </c>
      <c r="G54" s="35" t="s">
        <v>84</v>
      </c>
      <c r="H54" s="4" t="s">
        <v>56</v>
      </c>
      <c r="I54" s="43"/>
      <c r="J54" s="35"/>
      <c r="K54" s="44"/>
      <c r="L54" s="1" t="s">
        <v>124</v>
      </c>
      <c r="M54" s="48"/>
      <c r="N54" s="2">
        <f t="shared" si="0"/>
        <v>1000</v>
      </c>
      <c r="O54" s="26">
        <v>1000</v>
      </c>
      <c r="P54" s="2"/>
      <c r="Q54" s="2"/>
      <c r="R54" s="2"/>
      <c r="S54" s="2"/>
      <c r="T54" s="2"/>
      <c r="U54" s="2"/>
      <c r="V54" s="2"/>
      <c r="W54" s="2"/>
      <c r="X54" s="2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48"/>
      <c r="AX54" s="48"/>
      <c r="AY54" s="48"/>
      <c r="AZ54" s="48"/>
    </row>
    <row r="55" spans="1:52" ht="22.5">
      <c r="A55" s="13" t="s">
        <v>125</v>
      </c>
      <c r="B55" s="35" t="s">
        <v>126</v>
      </c>
      <c r="C55" s="4"/>
      <c r="D55" s="13" t="s">
        <v>53</v>
      </c>
      <c r="E55" s="4">
        <v>32381</v>
      </c>
      <c r="F55" s="23">
        <f t="shared" si="4"/>
        <v>800</v>
      </c>
      <c r="G55" s="35" t="s">
        <v>84</v>
      </c>
      <c r="H55" s="4" t="s">
        <v>85</v>
      </c>
      <c r="I55" s="43"/>
      <c r="J55" s="35"/>
      <c r="K55" s="44"/>
      <c r="M55" s="48"/>
      <c r="N55" s="2">
        <f t="shared" si="0"/>
        <v>1000</v>
      </c>
      <c r="O55" s="26">
        <v>1000</v>
      </c>
      <c r="P55" s="2"/>
      <c r="Q55" s="2"/>
      <c r="R55" s="2"/>
      <c r="S55" s="2"/>
      <c r="T55" s="2"/>
      <c r="U55" s="2"/>
      <c r="V55" s="2"/>
      <c r="W55" s="2"/>
      <c r="X55" s="2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48"/>
      <c r="AX55" s="48"/>
      <c r="AY55" s="48"/>
      <c r="AZ55" s="48"/>
    </row>
    <row r="56" spans="1:52" ht="22.5">
      <c r="A56" s="13" t="s">
        <v>127</v>
      </c>
      <c r="B56" s="35" t="s">
        <v>128</v>
      </c>
      <c r="C56" s="4"/>
      <c r="D56" s="13" t="s">
        <v>53</v>
      </c>
      <c r="E56" s="4">
        <v>32131</v>
      </c>
      <c r="F56" s="23">
        <f t="shared" si="4"/>
        <v>2000</v>
      </c>
      <c r="G56" s="35" t="s">
        <v>84</v>
      </c>
      <c r="H56" s="4" t="s">
        <v>85</v>
      </c>
      <c r="I56" s="43"/>
      <c r="J56" s="43"/>
      <c r="K56" s="43"/>
      <c r="M56" s="48"/>
      <c r="N56" s="2">
        <f t="shared" si="0"/>
        <v>2500</v>
      </c>
      <c r="O56" s="26">
        <v>2500</v>
      </c>
      <c r="P56" s="2"/>
      <c r="Q56" s="2"/>
      <c r="R56" s="2"/>
      <c r="S56" s="2"/>
      <c r="T56" s="2"/>
      <c r="U56" s="2"/>
      <c r="V56" s="2"/>
      <c r="W56" s="2"/>
      <c r="X56" s="2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3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48"/>
      <c r="AX56" s="48"/>
      <c r="AY56" s="48"/>
      <c r="AZ56" s="48"/>
    </row>
    <row r="57" spans="1:52" ht="33.75">
      <c r="A57" s="13" t="s">
        <v>129</v>
      </c>
      <c r="B57" s="35" t="s">
        <v>130</v>
      </c>
      <c r="C57" s="4"/>
      <c r="D57" s="13" t="s">
        <v>53</v>
      </c>
      <c r="E57" s="4">
        <v>32344</v>
      </c>
      <c r="F57" s="23">
        <f t="shared" si="4"/>
        <v>38400</v>
      </c>
      <c r="G57" s="35" t="s">
        <v>84</v>
      </c>
      <c r="H57" s="4" t="s">
        <v>85</v>
      </c>
      <c r="I57" s="43"/>
      <c r="J57" s="43"/>
      <c r="K57" s="43"/>
      <c r="M57" s="48"/>
      <c r="N57" s="2">
        <f t="shared" si="0"/>
        <v>48000</v>
      </c>
      <c r="O57" s="26">
        <v>48000</v>
      </c>
      <c r="P57" s="2"/>
      <c r="Q57" s="2"/>
      <c r="R57" s="2"/>
      <c r="S57" s="2"/>
      <c r="T57" s="2"/>
      <c r="U57" s="2"/>
      <c r="V57" s="2"/>
      <c r="W57" s="2"/>
      <c r="X57" s="2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48"/>
      <c r="AX57" s="48"/>
      <c r="AY57" s="48"/>
      <c r="AZ57" s="48"/>
    </row>
    <row r="58" spans="1:52" ht="22.5">
      <c r="A58" s="13" t="s">
        <v>131</v>
      </c>
      <c r="B58" s="35" t="s">
        <v>132</v>
      </c>
      <c r="C58" s="4"/>
      <c r="D58" s="13"/>
      <c r="E58" s="4">
        <v>32353</v>
      </c>
      <c r="F58" s="23">
        <f t="shared" si="4"/>
        <v>880</v>
      </c>
      <c r="G58" s="35" t="s">
        <v>84</v>
      </c>
      <c r="H58" s="4" t="s">
        <v>85</v>
      </c>
      <c r="I58" s="43"/>
      <c r="J58" s="43"/>
      <c r="K58" s="43"/>
      <c r="M58" s="48"/>
      <c r="N58" s="2">
        <f t="shared" si="0"/>
        <v>1100</v>
      </c>
      <c r="O58" s="2">
        <v>0</v>
      </c>
      <c r="P58" s="2"/>
      <c r="Q58" s="2"/>
      <c r="R58" s="2"/>
      <c r="S58" s="2"/>
      <c r="T58" s="2"/>
      <c r="U58" s="2"/>
      <c r="V58" s="32">
        <v>1100</v>
      </c>
      <c r="W58" s="2"/>
      <c r="X58" s="2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48"/>
      <c r="AX58" s="48"/>
      <c r="AY58" s="48"/>
      <c r="AZ58" s="48"/>
    </row>
    <row r="59" spans="1:52" s="31" customFormat="1" ht="22.5" hidden="1">
      <c r="A59" s="13" t="s">
        <v>133</v>
      </c>
      <c r="B59" s="44" t="s">
        <v>134</v>
      </c>
      <c r="C59" s="4"/>
      <c r="D59" s="49" t="s">
        <v>68</v>
      </c>
      <c r="E59" s="50">
        <v>45111</v>
      </c>
      <c r="F59" s="51">
        <f t="shared" si="4"/>
        <v>0</v>
      </c>
      <c r="G59" s="44" t="s">
        <v>84</v>
      </c>
      <c r="H59" s="50" t="s">
        <v>85</v>
      </c>
      <c r="I59" s="52"/>
      <c r="J59" s="50" t="s">
        <v>135</v>
      </c>
      <c r="K59" s="44" t="s">
        <v>136</v>
      </c>
      <c r="M59" s="53"/>
      <c r="N59" s="32">
        <f t="shared" si="0"/>
        <v>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53"/>
      <c r="AX59" s="53"/>
      <c r="AY59" s="53"/>
      <c r="AZ59" s="53"/>
    </row>
    <row r="60" spans="1:52" s="31" customFormat="1" ht="22.5" hidden="1">
      <c r="A60" s="13" t="s">
        <v>137</v>
      </c>
      <c r="B60" s="54" t="s">
        <v>138</v>
      </c>
      <c r="C60" s="4"/>
      <c r="D60" s="49" t="s">
        <v>68</v>
      </c>
      <c r="E60" s="55">
        <v>45111</v>
      </c>
      <c r="F60" s="51">
        <f t="shared" si="4"/>
        <v>0</v>
      </c>
      <c r="G60" s="44" t="s">
        <v>84</v>
      </c>
      <c r="H60" s="50" t="s">
        <v>85</v>
      </c>
      <c r="I60" s="50"/>
      <c r="J60" s="50" t="s">
        <v>135</v>
      </c>
      <c r="K60" s="44" t="s">
        <v>139</v>
      </c>
      <c r="M60" s="53"/>
      <c r="N60" s="32">
        <f t="shared" si="0"/>
        <v>0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1:52" ht="22.5">
      <c r="A61" s="13" t="s">
        <v>140</v>
      </c>
      <c r="B61" s="35" t="s">
        <v>141</v>
      </c>
      <c r="C61" s="4"/>
      <c r="D61" s="4"/>
      <c r="E61" s="4">
        <v>32113</v>
      </c>
      <c r="F61" s="14">
        <f>N61/113%</f>
        <v>9734.5132743362847</v>
      </c>
      <c r="G61" s="35" t="s">
        <v>84</v>
      </c>
      <c r="H61" s="4" t="s">
        <v>85</v>
      </c>
      <c r="I61" s="43"/>
      <c r="J61" s="35"/>
      <c r="K61" s="43"/>
      <c r="M61" s="48"/>
      <c r="N61" s="2">
        <f t="shared" si="0"/>
        <v>11000</v>
      </c>
      <c r="O61" s="26">
        <v>9000</v>
      </c>
      <c r="P61" s="2"/>
      <c r="Q61" s="2"/>
      <c r="R61" s="2"/>
      <c r="S61" s="2"/>
      <c r="T61" s="2"/>
      <c r="U61" s="2"/>
      <c r="V61" s="2"/>
      <c r="W61" s="2"/>
      <c r="X61" s="2">
        <v>0</v>
      </c>
      <c r="Y61" s="2"/>
      <c r="Z61" s="2"/>
      <c r="AA61" s="2"/>
      <c r="AB61" s="26">
        <v>1000</v>
      </c>
      <c r="AC61" s="2"/>
      <c r="AD61" s="2"/>
      <c r="AE61" s="2"/>
      <c r="AF61" s="2"/>
      <c r="AG61" s="2"/>
      <c r="AH61" s="2"/>
      <c r="AI61" s="26">
        <v>1000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52" ht="22.5" hidden="1">
      <c r="A62" s="13" t="s">
        <v>142</v>
      </c>
      <c r="B62" s="35" t="s">
        <v>143</v>
      </c>
      <c r="C62" s="4"/>
      <c r="D62" s="4"/>
      <c r="E62" s="4">
        <v>32114</v>
      </c>
      <c r="F62" s="14">
        <f>N62/113%</f>
        <v>0</v>
      </c>
      <c r="G62" s="35" t="s">
        <v>84</v>
      </c>
      <c r="H62" s="4" t="s">
        <v>85</v>
      </c>
      <c r="I62" s="43"/>
      <c r="J62" s="35"/>
      <c r="K62" s="43"/>
      <c r="M62" s="48"/>
      <c r="N62" s="2">
        <f t="shared" si="0"/>
        <v>0</v>
      </c>
      <c r="O62" s="2">
        <v>0</v>
      </c>
      <c r="P62" s="2"/>
      <c r="Q62" s="2"/>
      <c r="R62" s="2"/>
      <c r="S62" s="2"/>
      <c r="T62" s="2"/>
      <c r="U62" s="2"/>
      <c r="V62" s="2"/>
      <c r="W62" s="2"/>
      <c r="X62" s="2">
        <v>0</v>
      </c>
      <c r="Y62" s="2"/>
      <c r="Z62" s="2"/>
      <c r="AA62" s="2"/>
      <c r="AB62" s="26"/>
      <c r="AC62" s="2"/>
      <c r="AD62" s="2"/>
      <c r="AE62" s="2"/>
      <c r="AF62" s="2"/>
      <c r="AG62" s="2"/>
      <c r="AH62" s="2"/>
      <c r="AI62" s="2"/>
      <c r="AJ62" s="2"/>
      <c r="AK62" s="3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52" ht="22.5">
      <c r="A63" s="13" t="s">
        <v>144</v>
      </c>
      <c r="B63" s="35" t="s">
        <v>145</v>
      </c>
      <c r="C63" s="4"/>
      <c r="D63" s="4"/>
      <c r="E63" s="4">
        <v>32115</v>
      </c>
      <c r="F63" s="14">
        <f>N63/125%</f>
        <v>14000</v>
      </c>
      <c r="G63" s="35" t="s">
        <v>84</v>
      </c>
      <c r="H63" s="4" t="s">
        <v>85</v>
      </c>
      <c r="I63" s="43"/>
      <c r="J63" s="43"/>
      <c r="K63" s="43"/>
      <c r="M63" s="48"/>
      <c r="N63" s="2">
        <f t="shared" si="0"/>
        <v>17500</v>
      </c>
      <c r="O63" s="26">
        <v>14000</v>
      </c>
      <c r="P63" s="2"/>
      <c r="Q63" s="2"/>
      <c r="R63" s="2"/>
      <c r="S63" s="2"/>
      <c r="T63" s="2"/>
      <c r="U63" s="2"/>
      <c r="V63" s="2"/>
      <c r="W63" s="2"/>
      <c r="X63" s="2">
        <v>0</v>
      </c>
      <c r="Y63" s="2"/>
      <c r="Z63" s="2"/>
      <c r="AA63" s="2"/>
      <c r="AB63" s="26">
        <v>1000</v>
      </c>
      <c r="AC63" s="2"/>
      <c r="AD63" s="2"/>
      <c r="AE63" s="2"/>
      <c r="AF63" s="26">
        <v>500</v>
      </c>
      <c r="AG63" s="2"/>
      <c r="AH63" s="2"/>
      <c r="AI63" s="26">
        <v>2000</v>
      </c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52" ht="22.5" hidden="1">
      <c r="A64" s="13" t="s">
        <v>146</v>
      </c>
      <c r="B64" s="35" t="s">
        <v>147</v>
      </c>
      <c r="C64" s="4"/>
      <c r="D64" s="4"/>
      <c r="E64" s="4">
        <v>32116</v>
      </c>
      <c r="F64" s="14">
        <f t="shared" ref="F64:F73" si="5">N64/125%</f>
        <v>0</v>
      </c>
      <c r="G64" s="35" t="s">
        <v>84</v>
      </c>
      <c r="H64" s="35" t="s">
        <v>148</v>
      </c>
      <c r="I64" s="43"/>
      <c r="J64" s="43"/>
      <c r="K64" s="43"/>
      <c r="M64" s="48"/>
      <c r="N64" s="2">
        <f t="shared" si="0"/>
        <v>0</v>
      </c>
      <c r="O64" s="2"/>
      <c r="P64" s="2"/>
      <c r="Q64" s="2"/>
      <c r="R64" s="2"/>
      <c r="S64" s="2"/>
      <c r="T64" s="2"/>
      <c r="U64" s="2"/>
      <c r="V64" s="2"/>
      <c r="W64" s="2"/>
      <c r="X64" s="2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3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52" ht="22.5">
      <c r="A65" s="13" t="s">
        <v>149</v>
      </c>
      <c r="B65" s="45" t="s">
        <v>150</v>
      </c>
      <c r="C65" s="4"/>
      <c r="D65" s="34" t="s">
        <v>62</v>
      </c>
      <c r="E65" s="13" t="s">
        <v>54</v>
      </c>
      <c r="F65" s="14">
        <f t="shared" si="5"/>
        <v>83200</v>
      </c>
      <c r="G65" s="35" t="s">
        <v>84</v>
      </c>
      <c r="H65" s="35" t="s">
        <v>148</v>
      </c>
      <c r="I65" s="43"/>
      <c r="J65" s="43"/>
      <c r="K65" s="43"/>
      <c r="N65" s="2">
        <f t="shared" si="0"/>
        <v>104000</v>
      </c>
      <c r="O65" s="26">
        <v>90000</v>
      </c>
      <c r="T65" s="2"/>
      <c r="U65" s="2"/>
      <c r="V65" s="2"/>
      <c r="X65" s="56">
        <v>14000</v>
      </c>
      <c r="Y65" s="56"/>
    </row>
    <row r="66" spans="1:52" ht="22.5">
      <c r="A66" s="13"/>
      <c r="B66" s="45" t="s">
        <v>151</v>
      </c>
      <c r="C66" s="4"/>
      <c r="D66" s="13" t="s">
        <v>74</v>
      </c>
      <c r="E66" s="13">
        <v>32234</v>
      </c>
      <c r="F66" s="14">
        <f t="shared" si="5"/>
        <v>4800</v>
      </c>
      <c r="G66" s="35" t="s">
        <v>84</v>
      </c>
      <c r="H66" s="35" t="s">
        <v>148</v>
      </c>
      <c r="I66" s="43"/>
      <c r="J66" s="43"/>
      <c r="K66" s="43"/>
      <c r="N66" s="2">
        <f t="shared" si="0"/>
        <v>6000</v>
      </c>
      <c r="O66" s="26">
        <v>0</v>
      </c>
      <c r="T66" s="2"/>
      <c r="U66" s="2"/>
      <c r="V66" s="2"/>
      <c r="X66" s="56">
        <v>6000</v>
      </c>
      <c r="Y66" s="56"/>
    </row>
    <row r="67" spans="1:52" ht="22.5">
      <c r="A67" s="13" t="s">
        <v>152</v>
      </c>
      <c r="B67" s="35" t="s">
        <v>153</v>
      </c>
      <c r="C67" s="4"/>
      <c r="D67" s="13" t="s">
        <v>53</v>
      </c>
      <c r="E67" s="16" t="s">
        <v>154</v>
      </c>
      <c r="F67" s="14">
        <f t="shared" si="5"/>
        <v>34400</v>
      </c>
      <c r="G67" s="35" t="s">
        <v>84</v>
      </c>
      <c r="H67" s="4" t="s">
        <v>56</v>
      </c>
      <c r="I67" s="43"/>
      <c r="J67" s="43"/>
      <c r="K67" s="43"/>
      <c r="L67" s="1" t="s">
        <v>155</v>
      </c>
      <c r="M67" s="48"/>
      <c r="N67" s="2">
        <f t="shared" si="0"/>
        <v>43000</v>
      </c>
      <c r="O67" s="26">
        <v>42000</v>
      </c>
      <c r="P67" s="2"/>
      <c r="Q67" s="2"/>
      <c r="R67" s="2"/>
      <c r="S67" s="2"/>
      <c r="T67" s="2"/>
      <c r="U67" s="2"/>
      <c r="V67" s="2"/>
      <c r="W67" s="2"/>
      <c r="X67" s="2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6">
        <v>1000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48"/>
      <c r="AX67" s="48"/>
      <c r="AY67" s="48"/>
      <c r="AZ67" s="48"/>
    </row>
    <row r="68" spans="1:52" ht="22.5">
      <c r="A68" s="13" t="s">
        <v>156</v>
      </c>
      <c r="B68" s="35" t="s">
        <v>157</v>
      </c>
      <c r="C68" s="4"/>
      <c r="D68" s="13" t="s">
        <v>53</v>
      </c>
      <c r="E68" s="4">
        <v>32313</v>
      </c>
      <c r="F68" s="14">
        <f t="shared" si="5"/>
        <v>4000</v>
      </c>
      <c r="G68" s="35" t="s">
        <v>84</v>
      </c>
      <c r="H68" s="4" t="s">
        <v>85</v>
      </c>
      <c r="I68" s="43"/>
      <c r="J68" s="43"/>
      <c r="K68" s="43"/>
      <c r="M68" s="48"/>
      <c r="N68" s="2">
        <f t="shared" si="0"/>
        <v>5000</v>
      </c>
      <c r="O68" s="26">
        <v>5000</v>
      </c>
      <c r="P68" s="2"/>
      <c r="Q68" s="2"/>
      <c r="R68" s="2"/>
      <c r="S68" s="2"/>
      <c r="T68" s="2"/>
      <c r="U68" s="2"/>
      <c r="V68" s="2"/>
      <c r="W68" s="2"/>
      <c r="X68" s="2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48"/>
      <c r="AX68" s="48"/>
      <c r="AY68" s="48"/>
      <c r="AZ68" s="48"/>
    </row>
    <row r="69" spans="1:52" ht="33.75">
      <c r="A69" s="13" t="s">
        <v>158</v>
      </c>
      <c r="B69" s="35" t="s">
        <v>159</v>
      </c>
      <c r="C69" s="4"/>
      <c r="D69" s="13" t="s">
        <v>53</v>
      </c>
      <c r="E69" s="4">
        <v>32319</v>
      </c>
      <c r="F69" s="14">
        <f t="shared" si="5"/>
        <v>1840</v>
      </c>
      <c r="G69" s="35" t="s">
        <v>84</v>
      </c>
      <c r="H69" s="4" t="s">
        <v>85</v>
      </c>
      <c r="I69" s="43"/>
      <c r="J69" s="43"/>
      <c r="K69" s="43"/>
      <c r="M69" s="48"/>
      <c r="N69" s="2">
        <f t="shared" si="0"/>
        <v>2300</v>
      </c>
      <c r="O69" s="26">
        <v>0</v>
      </c>
      <c r="P69" s="2"/>
      <c r="Q69" s="2"/>
      <c r="R69" s="2"/>
      <c r="S69" s="2"/>
      <c r="T69" s="2"/>
      <c r="U69" s="2"/>
      <c r="V69" s="2"/>
      <c r="W69" s="2"/>
      <c r="X69" s="2">
        <v>0</v>
      </c>
      <c r="Y69" s="2"/>
      <c r="Z69" s="2"/>
      <c r="AA69" s="32"/>
      <c r="AB69" s="2"/>
      <c r="AC69" s="32"/>
      <c r="AD69" s="32"/>
      <c r="AE69" s="32"/>
      <c r="AF69" s="2"/>
      <c r="AG69" s="2"/>
      <c r="AH69" s="26">
        <v>1300</v>
      </c>
      <c r="AI69" s="2"/>
      <c r="AJ69" s="2"/>
      <c r="AK69" s="2"/>
      <c r="AL69" s="26">
        <v>1000</v>
      </c>
      <c r="AM69" s="32"/>
      <c r="AN69" s="2"/>
      <c r="AO69" s="2"/>
      <c r="AP69" s="2"/>
      <c r="AQ69" s="2"/>
      <c r="AR69" s="2"/>
      <c r="AS69" s="2"/>
      <c r="AT69" s="2"/>
      <c r="AU69" s="2"/>
      <c r="AV69" s="2"/>
      <c r="AW69" s="48"/>
      <c r="AX69" s="48"/>
      <c r="AY69" s="48"/>
      <c r="AZ69" s="48"/>
    </row>
    <row r="70" spans="1:52" ht="45">
      <c r="A70" s="13" t="s">
        <v>160</v>
      </c>
      <c r="B70" s="35" t="s">
        <v>161</v>
      </c>
      <c r="C70" s="4"/>
      <c r="D70" s="4"/>
      <c r="E70" s="4">
        <v>32319</v>
      </c>
      <c r="F70" s="14">
        <f t="shared" si="5"/>
        <v>68800</v>
      </c>
      <c r="G70" s="35"/>
      <c r="H70" s="4"/>
      <c r="I70" s="43"/>
      <c r="J70" s="43"/>
      <c r="K70" s="43"/>
      <c r="M70" s="48"/>
      <c r="N70" s="2">
        <f t="shared" si="0"/>
        <v>86000</v>
      </c>
      <c r="O70" s="2">
        <v>3000</v>
      </c>
      <c r="P70" s="2"/>
      <c r="Q70" s="2"/>
      <c r="R70" s="2"/>
      <c r="S70" s="2"/>
      <c r="T70" s="2"/>
      <c r="U70" s="2"/>
      <c r="V70" s="2"/>
      <c r="W70" s="2"/>
      <c r="X70" s="2">
        <v>0</v>
      </c>
      <c r="Y70" s="2"/>
      <c r="Z70" s="2"/>
      <c r="AA70" s="32"/>
      <c r="AB70" s="2"/>
      <c r="AC70" s="2"/>
      <c r="AD70" s="2"/>
      <c r="AE70" s="2"/>
      <c r="AF70" s="2"/>
      <c r="AG70" s="2"/>
      <c r="AH70" s="2"/>
      <c r="AI70" s="2"/>
      <c r="AJ70" s="26">
        <v>83000</v>
      </c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48"/>
      <c r="AX70" s="48"/>
      <c r="AY70" s="48"/>
      <c r="AZ70" s="48"/>
    </row>
    <row r="71" spans="1:52" ht="33.75" hidden="1">
      <c r="A71" s="13" t="s">
        <v>162</v>
      </c>
      <c r="B71" s="35" t="s">
        <v>163</v>
      </c>
      <c r="C71" s="4"/>
      <c r="D71" s="4"/>
      <c r="E71" s="4">
        <v>32319</v>
      </c>
      <c r="F71" s="14">
        <f t="shared" si="5"/>
        <v>0</v>
      </c>
      <c r="G71" s="35"/>
      <c r="H71" s="4"/>
      <c r="I71" s="43"/>
      <c r="J71" s="43"/>
      <c r="K71" s="43"/>
      <c r="M71" s="48"/>
      <c r="N71" s="2">
        <f t="shared" si="0"/>
        <v>0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48"/>
      <c r="AX71" s="48"/>
      <c r="AY71" s="48"/>
      <c r="AZ71" s="48"/>
    </row>
    <row r="72" spans="1:52" ht="22.5" hidden="1">
      <c r="A72" s="13" t="s">
        <v>164</v>
      </c>
      <c r="B72" s="35" t="s">
        <v>165</v>
      </c>
      <c r="C72" s="4"/>
      <c r="D72" s="4"/>
      <c r="E72" s="4">
        <v>37224</v>
      </c>
      <c r="F72" s="14">
        <f t="shared" si="5"/>
        <v>0</v>
      </c>
      <c r="G72" s="35"/>
      <c r="H72" s="4"/>
      <c r="I72" s="43"/>
      <c r="J72" s="43"/>
      <c r="K72" s="43"/>
      <c r="M72" s="48"/>
      <c r="N72" s="2">
        <f t="shared" si="0"/>
        <v>0</v>
      </c>
      <c r="O72" s="2">
        <v>0</v>
      </c>
      <c r="P72" s="2"/>
      <c r="Q72" s="2"/>
      <c r="R72" s="2"/>
      <c r="S72" s="2"/>
      <c r="T72" s="2"/>
      <c r="U72" s="2"/>
      <c r="V72" s="2"/>
      <c r="W72" s="2"/>
      <c r="X72" s="2">
        <v>0</v>
      </c>
      <c r="Y72" s="2"/>
      <c r="Z72" s="2"/>
      <c r="AA72" s="3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48"/>
      <c r="AX72" s="48"/>
      <c r="AY72" s="48"/>
      <c r="AZ72" s="48"/>
    </row>
    <row r="73" spans="1:52" ht="22.5">
      <c r="A73" s="13" t="s">
        <v>166</v>
      </c>
      <c r="B73" s="35" t="s">
        <v>167</v>
      </c>
      <c r="C73" s="4"/>
      <c r="D73" s="4"/>
      <c r="E73" s="4">
        <v>37221</v>
      </c>
      <c r="F73" s="14">
        <f t="shared" si="5"/>
        <v>25840</v>
      </c>
      <c r="G73" s="35"/>
      <c r="H73" s="4"/>
      <c r="I73" s="43"/>
      <c r="J73" s="43"/>
      <c r="K73" s="43"/>
      <c r="M73" s="48"/>
      <c r="N73" s="2">
        <f t="shared" ref="N73:N95" si="6">SUM(O73:AN73)</f>
        <v>32300</v>
      </c>
      <c r="O73" s="2">
        <v>0</v>
      </c>
      <c r="P73" s="2"/>
      <c r="Q73" s="2"/>
      <c r="R73" s="2"/>
      <c r="S73" s="2"/>
      <c r="T73" s="2"/>
      <c r="U73" s="2"/>
      <c r="V73" s="2"/>
      <c r="W73" s="2"/>
      <c r="X73" s="2">
        <v>0</v>
      </c>
      <c r="Y73" s="2"/>
      <c r="Z73" s="2"/>
      <c r="AA73" s="2"/>
      <c r="AB73" s="2"/>
      <c r="AC73" s="2"/>
      <c r="AD73" s="2"/>
      <c r="AE73" s="26">
        <v>32300</v>
      </c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48"/>
      <c r="AX73" s="48"/>
      <c r="AY73" s="48"/>
      <c r="AZ73" s="48"/>
    </row>
    <row r="74" spans="1:52" ht="33.75">
      <c r="A74" s="13" t="s">
        <v>168</v>
      </c>
      <c r="B74" s="35" t="s">
        <v>169</v>
      </c>
      <c r="C74" s="4"/>
      <c r="D74" s="4"/>
      <c r="E74" s="4">
        <v>32372</v>
      </c>
      <c r="F74" s="14">
        <v>3000</v>
      </c>
      <c r="G74" s="35"/>
      <c r="H74" s="4"/>
      <c r="I74" s="43"/>
      <c r="J74" s="43"/>
      <c r="K74" s="43"/>
      <c r="M74" s="48"/>
      <c r="N74" s="2">
        <f t="shared" si="6"/>
        <v>3000</v>
      </c>
      <c r="O74" s="2">
        <v>0</v>
      </c>
      <c r="P74" s="2"/>
      <c r="Q74" s="2"/>
      <c r="R74" s="2"/>
      <c r="S74" s="2"/>
      <c r="T74" s="2"/>
      <c r="U74" s="2"/>
      <c r="V74" s="2"/>
      <c r="W74" s="2"/>
      <c r="X74" s="2">
        <v>0</v>
      </c>
      <c r="Y74" s="2"/>
      <c r="Z74" s="2"/>
      <c r="AA74" s="2"/>
      <c r="AB74" s="2"/>
      <c r="AC74" s="32"/>
      <c r="AD74" s="26">
        <v>3000</v>
      </c>
      <c r="AE74" s="3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48"/>
      <c r="AX74" s="48"/>
      <c r="AY74" s="48"/>
      <c r="AZ74" s="48"/>
    </row>
    <row r="75" spans="1:52" ht="22.5">
      <c r="A75" s="13" t="s">
        <v>170</v>
      </c>
      <c r="B75" s="35" t="s">
        <v>171</v>
      </c>
      <c r="C75" s="4"/>
      <c r="D75" s="4"/>
      <c r="E75" s="4">
        <v>32372</v>
      </c>
      <c r="F75" s="14">
        <v>1000</v>
      </c>
      <c r="G75" s="35"/>
      <c r="H75" s="4"/>
      <c r="I75" s="43"/>
      <c r="J75" s="43"/>
      <c r="K75" s="43"/>
      <c r="M75" s="48"/>
      <c r="N75" s="2">
        <f t="shared" si="6"/>
        <v>1000</v>
      </c>
      <c r="O75" s="2">
        <v>0</v>
      </c>
      <c r="P75" s="2"/>
      <c r="Q75" s="2"/>
      <c r="R75" s="2"/>
      <c r="S75" s="2"/>
      <c r="T75" s="2"/>
      <c r="U75" s="2"/>
      <c r="V75" s="2"/>
      <c r="W75" s="2"/>
      <c r="X75" s="2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6">
        <v>1000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48"/>
      <c r="AX75" s="48"/>
      <c r="AY75" s="48"/>
      <c r="AZ75" s="48"/>
    </row>
    <row r="76" spans="1:52" ht="45">
      <c r="A76" s="13" t="s">
        <v>172</v>
      </c>
      <c r="B76" s="35" t="s">
        <v>173</v>
      </c>
      <c r="C76" s="4"/>
      <c r="D76" s="4"/>
      <c r="E76" s="4">
        <v>32372</v>
      </c>
      <c r="F76" s="14">
        <v>93500</v>
      </c>
      <c r="G76" s="35"/>
      <c r="H76" s="4"/>
      <c r="I76" s="43"/>
      <c r="J76" s="43"/>
      <c r="K76" s="43"/>
      <c r="M76" s="48"/>
      <c r="N76" s="2">
        <f t="shared" si="6"/>
        <v>93500</v>
      </c>
      <c r="O76" s="2">
        <v>0</v>
      </c>
      <c r="P76" s="2"/>
      <c r="Q76" s="2"/>
      <c r="R76" s="2"/>
      <c r="S76" s="2"/>
      <c r="T76" s="2"/>
      <c r="U76" s="2"/>
      <c r="V76" s="2"/>
      <c r="W76" s="2"/>
      <c r="X76" s="2">
        <v>0</v>
      </c>
      <c r="Y76" s="2"/>
      <c r="Z76" s="2"/>
      <c r="AA76" s="2"/>
      <c r="AB76" s="2"/>
      <c r="AC76" s="2"/>
      <c r="AD76" s="2"/>
      <c r="AE76" s="2"/>
      <c r="AF76" s="2"/>
      <c r="AG76" s="26">
        <v>46000</v>
      </c>
      <c r="AH76" s="26">
        <v>47500</v>
      </c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48"/>
      <c r="AX76" s="48"/>
      <c r="AY76" s="48"/>
      <c r="AZ76" s="48"/>
    </row>
    <row r="77" spans="1:52" ht="22.5">
      <c r="A77" s="13" t="s">
        <v>174</v>
      </c>
      <c r="B77" s="35" t="s">
        <v>175</v>
      </c>
      <c r="C77" s="4"/>
      <c r="D77" s="4"/>
      <c r="E77" s="4">
        <v>32332</v>
      </c>
      <c r="F77" s="14">
        <f>N77/113%</f>
        <v>353.98230088495581</v>
      </c>
      <c r="G77" s="35" t="s">
        <v>84</v>
      </c>
      <c r="H77" s="4" t="s">
        <v>85</v>
      </c>
      <c r="I77" s="43"/>
      <c r="J77" s="43"/>
      <c r="K77" s="43"/>
      <c r="M77" s="48"/>
      <c r="N77" s="2">
        <f t="shared" si="6"/>
        <v>400</v>
      </c>
      <c r="O77" s="26">
        <v>400</v>
      </c>
      <c r="P77" s="2"/>
      <c r="Q77" s="2"/>
      <c r="R77" s="2"/>
      <c r="S77" s="2"/>
      <c r="T77" s="2"/>
      <c r="U77" s="2"/>
      <c r="V77" s="2"/>
      <c r="W77" s="2"/>
      <c r="X77" s="2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48"/>
      <c r="AX77" s="48"/>
      <c r="AY77" s="48"/>
      <c r="AZ77" s="48"/>
    </row>
    <row r="78" spans="1:52" ht="22.5">
      <c r="A78" s="13" t="s">
        <v>176</v>
      </c>
      <c r="B78" s="35" t="s">
        <v>177</v>
      </c>
      <c r="C78" s="13"/>
      <c r="D78" s="13" t="s">
        <v>53</v>
      </c>
      <c r="E78" s="4">
        <v>32339</v>
      </c>
      <c r="F78" s="14">
        <f>N78/125%</f>
        <v>800</v>
      </c>
      <c r="G78" s="35" t="s">
        <v>84</v>
      </c>
      <c r="H78" s="4" t="s">
        <v>85</v>
      </c>
      <c r="I78" s="43"/>
      <c r="J78" s="43"/>
      <c r="K78" s="43"/>
      <c r="M78" s="48"/>
      <c r="N78" s="2">
        <f t="shared" si="6"/>
        <v>1000</v>
      </c>
      <c r="O78" s="26">
        <v>1000</v>
      </c>
      <c r="P78" s="2"/>
      <c r="Q78" s="2"/>
      <c r="R78" s="2"/>
      <c r="S78" s="2"/>
      <c r="T78" s="2"/>
      <c r="U78" s="2"/>
      <c r="V78" s="2"/>
      <c r="W78" s="2"/>
      <c r="X78" s="2">
        <v>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48"/>
      <c r="AX78" s="48"/>
      <c r="AY78" s="48"/>
      <c r="AZ78" s="48"/>
    </row>
    <row r="79" spans="1:52" ht="22.5">
      <c r="A79" s="13" t="s">
        <v>178</v>
      </c>
      <c r="B79" s="35" t="s">
        <v>179</v>
      </c>
      <c r="C79" s="13"/>
      <c r="D79" s="13" t="s">
        <v>53</v>
      </c>
      <c r="E79" s="4">
        <v>32354</v>
      </c>
      <c r="F79" s="14">
        <f>N79/125%</f>
        <v>2400</v>
      </c>
      <c r="G79" s="35" t="s">
        <v>84</v>
      </c>
      <c r="H79" s="4" t="s">
        <v>85</v>
      </c>
      <c r="I79" s="43"/>
      <c r="J79" s="43"/>
      <c r="K79" s="43"/>
      <c r="M79" s="48"/>
      <c r="N79" s="2">
        <f t="shared" si="6"/>
        <v>3000</v>
      </c>
      <c r="O79" s="26">
        <v>3000</v>
      </c>
      <c r="P79" s="2"/>
      <c r="Q79" s="2"/>
      <c r="R79" s="2"/>
      <c r="S79" s="2"/>
      <c r="T79" s="2"/>
      <c r="U79" s="2"/>
      <c r="V79" s="2"/>
      <c r="W79" s="2"/>
      <c r="X79" s="2">
        <v>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48"/>
      <c r="AX79" s="48"/>
      <c r="AY79" s="48"/>
      <c r="AZ79" s="48"/>
    </row>
    <row r="80" spans="1:52" ht="22.5">
      <c r="A80" s="13" t="s">
        <v>180</v>
      </c>
      <c r="B80" s="35" t="s">
        <v>181</v>
      </c>
      <c r="C80" s="13"/>
      <c r="D80" s="13" t="s">
        <v>53</v>
      </c>
      <c r="E80" s="4">
        <v>32361</v>
      </c>
      <c r="F80" s="14">
        <v>43500</v>
      </c>
      <c r="G80" s="35" t="s">
        <v>84</v>
      </c>
      <c r="H80" s="4" t="s">
        <v>85</v>
      </c>
      <c r="I80" s="43"/>
      <c r="J80" s="43"/>
      <c r="K80" s="43"/>
      <c r="M80" s="48"/>
      <c r="N80" s="2">
        <f t="shared" si="6"/>
        <v>50500</v>
      </c>
      <c r="O80" s="26">
        <v>40000</v>
      </c>
      <c r="P80" s="2"/>
      <c r="Q80" s="2"/>
      <c r="R80" s="2"/>
      <c r="S80" s="26">
        <v>1000</v>
      </c>
      <c r="T80" s="2"/>
      <c r="U80" s="2"/>
      <c r="V80" s="2"/>
      <c r="W80" s="26">
        <v>4500</v>
      </c>
      <c r="X80" s="2">
        <v>5000</v>
      </c>
      <c r="Y80" s="2"/>
      <c r="Z80" s="26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48"/>
      <c r="AX80" s="48"/>
      <c r="AY80" s="48"/>
      <c r="AZ80" s="48"/>
    </row>
    <row r="81" spans="1:52" ht="22.5">
      <c r="A81" s="13" t="s">
        <v>182</v>
      </c>
      <c r="B81" s="35" t="s">
        <v>183</v>
      </c>
      <c r="C81" s="13"/>
      <c r="D81" s="13" t="s">
        <v>53</v>
      </c>
      <c r="E81" s="4">
        <v>32363</v>
      </c>
      <c r="F81" s="14">
        <v>8000</v>
      </c>
      <c r="G81" s="35" t="s">
        <v>84</v>
      </c>
      <c r="H81" s="4" t="s">
        <v>85</v>
      </c>
      <c r="I81" s="43"/>
      <c r="J81" s="43"/>
      <c r="K81" s="43"/>
      <c r="M81" s="48"/>
      <c r="N81" s="2">
        <f t="shared" si="6"/>
        <v>8000</v>
      </c>
      <c r="O81" s="26">
        <v>4000</v>
      </c>
      <c r="P81" s="2"/>
      <c r="Q81" s="2"/>
      <c r="R81" s="2"/>
      <c r="S81" s="2"/>
      <c r="T81" s="2"/>
      <c r="U81" s="2"/>
      <c r="V81" s="2"/>
      <c r="W81" s="26">
        <v>4000</v>
      </c>
      <c r="X81" s="2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48"/>
      <c r="AX81" s="48"/>
      <c r="AY81" s="48"/>
      <c r="AZ81" s="48"/>
    </row>
    <row r="82" spans="1:52" ht="22.5">
      <c r="A82" s="13" t="s">
        <v>184</v>
      </c>
      <c r="B82" s="35" t="s">
        <v>185</v>
      </c>
      <c r="C82" s="13"/>
      <c r="D82" s="13" t="s">
        <v>53</v>
      </c>
      <c r="E82" s="4">
        <v>32341</v>
      </c>
      <c r="F82" s="14">
        <f>N82/113%</f>
        <v>39823.008849557526</v>
      </c>
      <c r="G82" s="35" t="s">
        <v>84</v>
      </c>
      <c r="H82" s="4"/>
      <c r="I82" s="43"/>
      <c r="J82" s="43"/>
      <c r="K82" s="43"/>
      <c r="M82" s="48"/>
      <c r="N82" s="2">
        <f t="shared" si="6"/>
        <v>45000</v>
      </c>
      <c r="O82" s="26">
        <v>39000</v>
      </c>
      <c r="P82" s="2"/>
      <c r="Q82" s="2"/>
      <c r="R82" s="2"/>
      <c r="S82" s="2"/>
      <c r="T82" s="2"/>
      <c r="U82" s="2"/>
      <c r="V82" s="2"/>
      <c r="W82" s="2"/>
      <c r="X82" s="2">
        <v>6000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48"/>
      <c r="AX82" s="48"/>
      <c r="AY82" s="48"/>
      <c r="AZ82" s="48"/>
    </row>
    <row r="83" spans="1:52" ht="22.5">
      <c r="A83" s="13" t="s">
        <v>186</v>
      </c>
      <c r="B83" s="35" t="s">
        <v>187</v>
      </c>
      <c r="C83" s="13"/>
      <c r="D83" s="13" t="s">
        <v>53</v>
      </c>
      <c r="E83" s="4">
        <v>32342</v>
      </c>
      <c r="F83" s="14">
        <f>N83/125%</f>
        <v>38400</v>
      </c>
      <c r="G83" s="35" t="s">
        <v>84</v>
      </c>
      <c r="H83" s="4"/>
      <c r="I83" s="43"/>
      <c r="J83" s="43"/>
      <c r="K83" s="43"/>
      <c r="M83" s="48"/>
      <c r="N83" s="2">
        <f t="shared" si="6"/>
        <v>48000</v>
      </c>
      <c r="O83" s="26">
        <v>48000</v>
      </c>
      <c r="P83" s="2"/>
      <c r="Q83" s="2"/>
      <c r="R83" s="2"/>
      <c r="S83" s="2"/>
      <c r="T83" s="2"/>
      <c r="U83" s="2"/>
      <c r="V83" s="2"/>
      <c r="W83" s="2"/>
      <c r="X83" s="2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48"/>
      <c r="AX83" s="48"/>
      <c r="AY83" s="48"/>
      <c r="AZ83" s="48"/>
    </row>
    <row r="84" spans="1:52" ht="22.5">
      <c r="A84" s="13" t="s">
        <v>188</v>
      </c>
      <c r="B84" s="35" t="s">
        <v>189</v>
      </c>
      <c r="C84" s="13"/>
      <c r="D84" s="13" t="s">
        <v>53</v>
      </c>
      <c r="E84" s="4">
        <v>32349</v>
      </c>
      <c r="F84" s="14">
        <v>53000</v>
      </c>
      <c r="G84" s="35" t="s">
        <v>84</v>
      </c>
      <c r="H84" s="4" t="s">
        <v>190</v>
      </c>
      <c r="I84" s="43"/>
      <c r="J84" s="43" t="s">
        <v>191</v>
      </c>
      <c r="K84" s="43"/>
      <c r="L84" s="6"/>
      <c r="M84" s="57"/>
      <c r="N84" s="2">
        <f t="shared" si="6"/>
        <v>53000</v>
      </c>
      <c r="O84" s="26">
        <v>53000</v>
      </c>
      <c r="P84" s="2"/>
      <c r="Q84" s="2"/>
      <c r="R84" s="2"/>
      <c r="S84" s="2"/>
      <c r="T84" s="2"/>
      <c r="U84" s="2"/>
      <c r="V84" s="2"/>
      <c r="W84" s="2"/>
      <c r="X84" s="2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48"/>
      <c r="AX84" s="48"/>
      <c r="AY84" s="48"/>
      <c r="AZ84" s="48"/>
    </row>
    <row r="85" spans="1:52" ht="22.5">
      <c r="A85" s="13" t="s">
        <v>192</v>
      </c>
      <c r="B85" s="35" t="s">
        <v>193</v>
      </c>
      <c r="C85" s="13"/>
      <c r="D85" s="13" t="s">
        <v>53</v>
      </c>
      <c r="E85" s="4">
        <v>32343</v>
      </c>
      <c r="F85" s="14">
        <f>N85/125%</f>
        <v>8800</v>
      </c>
      <c r="G85" s="35" t="s">
        <v>84</v>
      </c>
      <c r="H85" s="4" t="s">
        <v>85</v>
      </c>
      <c r="I85" s="43"/>
      <c r="J85" s="43"/>
      <c r="K85" s="43"/>
      <c r="M85" s="48"/>
      <c r="N85" s="2">
        <f t="shared" si="6"/>
        <v>11000</v>
      </c>
      <c r="O85" s="26">
        <v>11000</v>
      </c>
      <c r="P85" s="2"/>
      <c r="Q85" s="2"/>
      <c r="R85" s="2"/>
      <c r="S85" s="2"/>
      <c r="T85" s="2"/>
      <c r="U85" s="2"/>
      <c r="V85" s="2"/>
      <c r="W85" s="2"/>
      <c r="X85" s="2"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48"/>
      <c r="AX85" s="48"/>
      <c r="AY85" s="48"/>
      <c r="AZ85" s="48"/>
    </row>
    <row r="86" spans="1:52" ht="22.5">
      <c r="A86" s="13" t="s">
        <v>194</v>
      </c>
      <c r="B86" s="35" t="s">
        <v>195</v>
      </c>
      <c r="C86" s="13"/>
      <c r="D86" s="34" t="s">
        <v>62</v>
      </c>
      <c r="E86" s="4">
        <v>3292</v>
      </c>
      <c r="F86" s="14">
        <v>26000</v>
      </c>
      <c r="G86" s="35" t="s">
        <v>84</v>
      </c>
      <c r="H86" s="4" t="s">
        <v>85</v>
      </c>
      <c r="I86" s="43"/>
      <c r="J86" s="43"/>
      <c r="K86" s="43"/>
      <c r="L86" s="58"/>
      <c r="M86" s="59"/>
      <c r="N86" s="2">
        <f t="shared" si="6"/>
        <v>28000</v>
      </c>
      <c r="O86" s="26">
        <v>26000</v>
      </c>
      <c r="P86" s="2"/>
      <c r="Q86" s="2"/>
      <c r="R86" s="2"/>
      <c r="S86" s="2"/>
      <c r="T86" s="2"/>
      <c r="U86" s="2"/>
      <c r="V86" s="2"/>
      <c r="W86" s="2"/>
      <c r="X86" s="2">
        <v>2000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48"/>
      <c r="AX86" s="48"/>
      <c r="AY86" s="48"/>
      <c r="AZ86" s="48"/>
    </row>
    <row r="87" spans="1:52" ht="22.5">
      <c r="A87" s="13" t="s">
        <v>196</v>
      </c>
      <c r="B87" s="35" t="s">
        <v>197</v>
      </c>
      <c r="C87" s="13"/>
      <c r="D87" s="13" t="s">
        <v>53</v>
      </c>
      <c r="E87" s="4">
        <v>32396</v>
      </c>
      <c r="F87" s="14">
        <f>N87/125%</f>
        <v>800</v>
      </c>
      <c r="G87" s="35" t="s">
        <v>84</v>
      </c>
      <c r="H87" s="4" t="s">
        <v>85</v>
      </c>
      <c r="I87" s="43"/>
      <c r="J87" s="43"/>
      <c r="K87" s="43"/>
      <c r="M87" s="48"/>
      <c r="N87" s="2">
        <f t="shared" si="6"/>
        <v>1000</v>
      </c>
      <c r="O87" s="26">
        <v>1000</v>
      </c>
      <c r="P87" s="2"/>
      <c r="Q87" s="2"/>
      <c r="R87" s="2"/>
      <c r="S87" s="2"/>
      <c r="T87" s="2"/>
      <c r="U87" s="2"/>
      <c r="V87" s="2"/>
      <c r="W87" s="2"/>
      <c r="X87" s="2"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48"/>
      <c r="AX87" s="48"/>
      <c r="AY87" s="48"/>
      <c r="AZ87" s="48"/>
    </row>
    <row r="88" spans="1:52" ht="33.75" hidden="1">
      <c r="A88" s="13" t="s">
        <v>198</v>
      </c>
      <c r="B88" s="35" t="s">
        <v>199</v>
      </c>
      <c r="C88" s="13"/>
      <c r="D88" s="13" t="s">
        <v>53</v>
      </c>
      <c r="E88" s="4">
        <v>32373</v>
      </c>
      <c r="F88" s="14">
        <f>N88/125%</f>
        <v>0</v>
      </c>
      <c r="G88" s="35" t="s">
        <v>84</v>
      </c>
      <c r="H88" s="4" t="s">
        <v>85</v>
      </c>
      <c r="I88" s="43"/>
      <c r="J88" s="43"/>
      <c r="K88" s="43"/>
      <c r="M88" s="48"/>
      <c r="N88" s="2">
        <f t="shared" si="6"/>
        <v>0</v>
      </c>
      <c r="O88" s="3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48"/>
      <c r="AX88" s="48"/>
      <c r="AY88" s="48"/>
      <c r="AZ88" s="48"/>
    </row>
    <row r="89" spans="1:52" ht="22.5">
      <c r="A89" s="13" t="s">
        <v>200</v>
      </c>
      <c r="B89" s="35" t="s">
        <v>201</v>
      </c>
      <c r="C89" s="13"/>
      <c r="D89" s="13" t="s">
        <v>53</v>
      </c>
      <c r="E89" s="4">
        <v>32941</v>
      </c>
      <c r="F89" s="14">
        <v>200</v>
      </c>
      <c r="G89" s="35" t="s">
        <v>84</v>
      </c>
      <c r="H89" s="4" t="s">
        <v>85</v>
      </c>
      <c r="I89" s="43"/>
      <c r="J89" s="43"/>
      <c r="K89" s="43"/>
      <c r="M89" s="48"/>
      <c r="N89" s="2">
        <f t="shared" si="6"/>
        <v>200</v>
      </c>
      <c r="O89" s="26">
        <v>200</v>
      </c>
      <c r="P89" s="2"/>
      <c r="Q89" s="2"/>
      <c r="R89" s="2"/>
      <c r="S89" s="2"/>
      <c r="T89" s="2"/>
      <c r="U89" s="2"/>
      <c r="V89" s="2"/>
      <c r="W89" s="2"/>
      <c r="X89" s="2">
        <v>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48"/>
      <c r="AX89" s="48"/>
      <c r="AY89" s="48"/>
      <c r="AZ89" s="48"/>
    </row>
    <row r="90" spans="1:52" ht="22.5">
      <c r="A90" s="13" t="s">
        <v>202</v>
      </c>
      <c r="B90" s="35" t="s">
        <v>203</v>
      </c>
      <c r="C90" s="13"/>
      <c r="D90" s="13" t="s">
        <v>53</v>
      </c>
      <c r="E90" s="4">
        <v>3295</v>
      </c>
      <c r="F90" s="14">
        <v>900</v>
      </c>
      <c r="G90" s="35" t="s">
        <v>84</v>
      </c>
      <c r="H90" s="4" t="s">
        <v>85</v>
      </c>
      <c r="I90" s="43"/>
      <c r="J90" s="43"/>
      <c r="K90" s="43"/>
      <c r="M90" s="48"/>
      <c r="N90" s="2">
        <f t="shared" si="6"/>
        <v>900</v>
      </c>
      <c r="O90" s="26">
        <v>900</v>
      </c>
      <c r="P90" s="2"/>
      <c r="Q90" s="2"/>
      <c r="R90" s="2"/>
      <c r="S90" s="2"/>
      <c r="T90" s="2"/>
      <c r="U90" s="2"/>
      <c r="V90" s="2"/>
      <c r="W90" s="2"/>
      <c r="X90" s="2">
        <v>0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48"/>
      <c r="AX90" s="48"/>
      <c r="AY90" s="48"/>
      <c r="AZ90" s="48"/>
    </row>
    <row r="91" spans="1:52" ht="33.75">
      <c r="A91" s="13" t="s">
        <v>204</v>
      </c>
      <c r="B91" s="35" t="s">
        <v>205</v>
      </c>
      <c r="C91" s="13"/>
      <c r="D91" s="13" t="s">
        <v>53</v>
      </c>
      <c r="E91" s="4">
        <v>32379</v>
      </c>
      <c r="F91" s="14">
        <f>N91/125%</f>
        <v>4000</v>
      </c>
      <c r="G91" s="35" t="s">
        <v>84</v>
      </c>
      <c r="H91" s="4" t="s">
        <v>85</v>
      </c>
      <c r="I91" s="43"/>
      <c r="J91" s="43"/>
      <c r="K91" s="43"/>
      <c r="M91" s="48"/>
      <c r="N91" s="2">
        <f t="shared" si="6"/>
        <v>5000</v>
      </c>
      <c r="O91" s="26">
        <v>5000</v>
      </c>
      <c r="P91" s="2"/>
      <c r="Q91" s="2"/>
      <c r="R91" s="2"/>
      <c r="S91" s="2"/>
      <c r="T91" s="2"/>
      <c r="U91" s="2"/>
      <c r="V91" s="2"/>
      <c r="W91" s="2"/>
      <c r="X91" s="2">
        <v>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48"/>
      <c r="AX91" s="48"/>
      <c r="AY91" s="48"/>
      <c r="AZ91" s="48"/>
    </row>
    <row r="92" spans="1:52" ht="22.5">
      <c r="A92" s="13"/>
      <c r="B92" s="35" t="s">
        <v>206</v>
      </c>
      <c r="C92" s="4"/>
      <c r="D92" s="4"/>
      <c r="E92" s="4">
        <v>32371</v>
      </c>
      <c r="F92" s="14">
        <v>3000</v>
      </c>
      <c r="G92" s="35" t="s">
        <v>84</v>
      </c>
      <c r="H92" s="4" t="s">
        <v>85</v>
      </c>
      <c r="I92" s="43"/>
      <c r="J92" s="43"/>
      <c r="K92" s="43"/>
      <c r="M92" s="48"/>
      <c r="N92" s="2">
        <f t="shared" si="6"/>
        <v>3000</v>
      </c>
      <c r="O92" s="26">
        <v>0</v>
      </c>
      <c r="P92" s="2"/>
      <c r="Q92" s="2"/>
      <c r="R92" s="2"/>
      <c r="S92" s="2"/>
      <c r="T92" s="2"/>
      <c r="U92" s="2"/>
      <c r="V92" s="2"/>
      <c r="W92" s="2"/>
      <c r="X92" s="2">
        <v>0</v>
      </c>
      <c r="Y92" s="2"/>
      <c r="Z92" s="2"/>
      <c r="AA92" s="2"/>
      <c r="AB92" s="2"/>
      <c r="AC92" s="2"/>
      <c r="AD92" s="2"/>
      <c r="AE92" s="2"/>
      <c r="AF92" s="26">
        <v>3000</v>
      </c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48"/>
      <c r="AX92" s="48"/>
      <c r="AY92" s="48"/>
      <c r="AZ92" s="48"/>
    </row>
    <row r="93" spans="1:52" ht="33.75">
      <c r="A93" s="13" t="s">
        <v>207</v>
      </c>
      <c r="B93" s="35" t="s">
        <v>208</v>
      </c>
      <c r="C93" s="13"/>
      <c r="D93" s="13" t="s">
        <v>53</v>
      </c>
      <c r="E93" s="4">
        <v>32372</v>
      </c>
      <c r="F93" s="14">
        <v>11000</v>
      </c>
      <c r="G93" s="35" t="s">
        <v>84</v>
      </c>
      <c r="H93" s="4" t="s">
        <v>85</v>
      </c>
      <c r="I93" s="43"/>
      <c r="J93" s="43"/>
      <c r="K93" s="43"/>
      <c r="M93" s="48"/>
      <c r="N93" s="2">
        <f t="shared" si="6"/>
        <v>11000</v>
      </c>
      <c r="O93" s="26">
        <v>11000</v>
      </c>
      <c r="P93" s="2"/>
      <c r="Q93" s="2"/>
      <c r="R93" s="2"/>
      <c r="S93" s="2"/>
      <c r="T93" s="2"/>
      <c r="U93" s="2"/>
      <c r="V93" s="2"/>
      <c r="W93" s="2"/>
      <c r="X93" s="2">
        <v>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48"/>
      <c r="AX93" s="48"/>
      <c r="AY93" s="48"/>
      <c r="AZ93" s="48"/>
    </row>
    <row r="94" spans="1:52" ht="22.5">
      <c r="A94" s="13"/>
      <c r="B94" s="35" t="s">
        <v>209</v>
      </c>
      <c r="C94" s="13"/>
      <c r="D94" s="13" t="s">
        <v>74</v>
      </c>
      <c r="E94" s="4">
        <v>32394</v>
      </c>
      <c r="F94" s="14">
        <f>N94/125%</f>
        <v>1600</v>
      </c>
      <c r="G94" s="35" t="s">
        <v>84</v>
      </c>
      <c r="H94" s="4" t="s">
        <v>85</v>
      </c>
      <c r="I94" s="43"/>
      <c r="J94" s="43"/>
      <c r="K94" s="43"/>
      <c r="M94" s="48"/>
      <c r="N94" s="2">
        <f t="shared" si="6"/>
        <v>2000</v>
      </c>
      <c r="O94" s="26">
        <v>0</v>
      </c>
      <c r="P94" s="2"/>
      <c r="Q94" s="2"/>
      <c r="R94" s="2"/>
      <c r="S94" s="2"/>
      <c r="T94" s="2"/>
      <c r="U94" s="2"/>
      <c r="V94" s="2"/>
      <c r="W94" s="2"/>
      <c r="X94" s="2">
        <v>2000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48"/>
      <c r="AX94" s="48"/>
      <c r="AY94" s="48"/>
      <c r="AZ94" s="48"/>
    </row>
    <row r="95" spans="1:52" ht="22.5">
      <c r="A95" s="13" t="s">
        <v>210</v>
      </c>
      <c r="B95" s="35" t="s">
        <v>211</v>
      </c>
      <c r="C95" s="13"/>
      <c r="D95" s="13" t="s">
        <v>53</v>
      </c>
      <c r="E95" s="4">
        <v>32395</v>
      </c>
      <c r="F95" s="14">
        <f>N95/125%</f>
        <v>8800</v>
      </c>
      <c r="G95" s="35" t="s">
        <v>84</v>
      </c>
      <c r="H95" s="4" t="s">
        <v>85</v>
      </c>
      <c r="I95" s="43"/>
      <c r="J95" s="43"/>
      <c r="K95" s="43"/>
      <c r="M95" s="48"/>
      <c r="N95" s="2">
        <f t="shared" si="6"/>
        <v>11000</v>
      </c>
      <c r="O95" s="26">
        <v>1000</v>
      </c>
      <c r="P95" s="2"/>
      <c r="Q95" s="2"/>
      <c r="R95" s="2"/>
      <c r="S95" s="2"/>
      <c r="T95" s="2"/>
      <c r="U95" s="2"/>
      <c r="V95" s="2"/>
      <c r="W95" s="2"/>
      <c r="X95" s="2">
        <v>10000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48"/>
      <c r="AX95" s="48"/>
      <c r="AY95" s="48"/>
      <c r="AZ95" s="48"/>
    </row>
    <row r="96" spans="1:52" ht="22.5">
      <c r="A96" s="13" t="s">
        <v>212</v>
      </c>
      <c r="B96" s="35" t="s">
        <v>213</v>
      </c>
      <c r="C96" s="4"/>
      <c r="D96" s="4"/>
      <c r="E96" s="4">
        <v>32391</v>
      </c>
      <c r="F96" s="14">
        <f t="shared" ref="F96:F98" si="7">N96/125%</f>
        <v>4080</v>
      </c>
      <c r="G96" s="35" t="s">
        <v>84</v>
      </c>
      <c r="H96" s="4" t="s">
        <v>85</v>
      </c>
      <c r="I96" s="43"/>
      <c r="J96" s="43"/>
      <c r="K96" s="43"/>
      <c r="M96" s="48"/>
      <c r="N96" s="2">
        <f>SUM(O96:AN96)</f>
        <v>5100</v>
      </c>
      <c r="O96" s="26">
        <v>3000</v>
      </c>
      <c r="P96" s="2"/>
      <c r="Q96" s="2"/>
      <c r="R96" s="2"/>
      <c r="S96" s="2"/>
      <c r="T96" s="2"/>
      <c r="U96" s="2"/>
      <c r="V96" s="2"/>
      <c r="W96" s="2"/>
      <c r="X96" s="2">
        <v>0</v>
      </c>
      <c r="Y96" s="2"/>
      <c r="Z96" s="2"/>
      <c r="AA96" s="2"/>
      <c r="AB96" s="2"/>
      <c r="AC96" s="32"/>
      <c r="AD96" s="32"/>
      <c r="AE96" s="26">
        <v>2100</v>
      </c>
      <c r="AF96" s="2"/>
      <c r="AG96" s="2"/>
      <c r="AH96" s="2"/>
      <c r="AI96" s="2"/>
      <c r="AJ96" s="2"/>
      <c r="AK96" s="2"/>
      <c r="AL96" s="32"/>
      <c r="AM96" s="32"/>
      <c r="AN96" s="2"/>
      <c r="AO96" s="2"/>
      <c r="AP96" s="2"/>
      <c r="AQ96" s="2"/>
      <c r="AR96" s="2"/>
      <c r="AS96" s="2"/>
      <c r="AT96" s="2"/>
      <c r="AU96" s="2"/>
      <c r="AV96" s="2"/>
      <c r="AW96" s="48"/>
      <c r="AX96" s="48"/>
      <c r="AY96" s="48"/>
      <c r="AZ96" s="48"/>
    </row>
    <row r="97" spans="1:52" ht="22.5">
      <c r="A97" s="13" t="s">
        <v>214</v>
      </c>
      <c r="B97" s="35" t="s">
        <v>215</v>
      </c>
      <c r="C97" s="4"/>
      <c r="D97" s="4"/>
      <c r="E97" s="4">
        <v>32392</v>
      </c>
      <c r="F97" s="14">
        <f t="shared" si="7"/>
        <v>800</v>
      </c>
      <c r="G97" s="35" t="s">
        <v>84</v>
      </c>
      <c r="H97" s="4" t="s">
        <v>85</v>
      </c>
      <c r="I97" s="43"/>
      <c r="J97" s="43"/>
      <c r="K97" s="43"/>
      <c r="M97" s="48"/>
      <c r="N97" s="2">
        <f>SUM(O97:AN97)</f>
        <v>1000</v>
      </c>
      <c r="O97" s="26">
        <v>1000</v>
      </c>
      <c r="P97" s="2"/>
      <c r="Q97" s="2"/>
      <c r="R97" s="2"/>
      <c r="S97" s="2"/>
      <c r="T97" s="2"/>
      <c r="U97" s="2"/>
      <c r="V97" s="2"/>
      <c r="W97" s="2"/>
      <c r="X97" s="2">
        <v>0</v>
      </c>
      <c r="Y97" s="2"/>
      <c r="Z97" s="2"/>
      <c r="AA97" s="2"/>
      <c r="AB97" s="2"/>
      <c r="AC97" s="32"/>
      <c r="AD97" s="32"/>
      <c r="AE97" s="32"/>
      <c r="AF97" s="2"/>
      <c r="AG97" s="2"/>
      <c r="AH97" s="2"/>
      <c r="AI97" s="2"/>
      <c r="AJ97" s="2"/>
      <c r="AK97" s="2"/>
      <c r="AL97" s="32"/>
      <c r="AM97" s="32"/>
      <c r="AN97" s="2"/>
      <c r="AO97" s="2"/>
      <c r="AP97" s="2"/>
      <c r="AQ97" s="2"/>
      <c r="AR97" s="2"/>
      <c r="AS97" s="2"/>
      <c r="AT97" s="2"/>
      <c r="AU97" s="2"/>
      <c r="AV97" s="2"/>
      <c r="AW97" s="48"/>
      <c r="AX97" s="48"/>
      <c r="AY97" s="48"/>
      <c r="AZ97" s="48"/>
    </row>
    <row r="98" spans="1:52" ht="22.5">
      <c r="A98" s="13" t="s">
        <v>216</v>
      </c>
      <c r="B98" s="35" t="s">
        <v>217</v>
      </c>
      <c r="C98" s="4"/>
      <c r="D98" s="4"/>
      <c r="E98" s="4">
        <v>32399</v>
      </c>
      <c r="F98" s="14">
        <f t="shared" si="7"/>
        <v>6400</v>
      </c>
      <c r="G98" s="35" t="s">
        <v>84</v>
      </c>
      <c r="H98" s="4" t="s">
        <v>85</v>
      </c>
      <c r="I98" s="43"/>
      <c r="J98" s="43"/>
      <c r="K98" s="43"/>
      <c r="M98" s="48"/>
      <c r="N98" s="2">
        <f t="shared" ref="N98:N148" si="8">SUM(O98:AN98)</f>
        <v>8000</v>
      </c>
      <c r="O98" s="26">
        <v>5000</v>
      </c>
      <c r="P98" s="2"/>
      <c r="Q98" s="2"/>
      <c r="R98" s="2"/>
      <c r="S98" s="2"/>
      <c r="T98" s="2"/>
      <c r="U98" s="2"/>
      <c r="V98" s="2"/>
      <c r="W98" s="2"/>
      <c r="X98" s="2">
        <v>0</v>
      </c>
      <c r="Y98" s="2"/>
      <c r="Z98" s="2"/>
      <c r="AA98" s="2"/>
      <c r="AB98" s="2"/>
      <c r="AC98" s="2"/>
      <c r="AD98" s="2"/>
      <c r="AE98" s="2"/>
      <c r="AF98" s="26">
        <v>3000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48"/>
      <c r="AX98" s="48"/>
      <c r="AY98" s="48"/>
      <c r="AZ98" s="48"/>
    </row>
    <row r="99" spans="1:52" ht="22.5">
      <c r="A99" s="13" t="s">
        <v>218</v>
      </c>
      <c r="B99" s="35" t="s">
        <v>219</v>
      </c>
      <c r="C99" s="13"/>
      <c r="D99" s="13" t="s">
        <v>53</v>
      </c>
      <c r="E99" s="4">
        <v>34312</v>
      </c>
      <c r="F99" s="14">
        <v>10000</v>
      </c>
      <c r="G99" s="35" t="s">
        <v>84</v>
      </c>
      <c r="H99" s="4" t="s">
        <v>220</v>
      </c>
      <c r="I99" s="43"/>
      <c r="J99" s="43"/>
      <c r="K99" s="43"/>
      <c r="M99" s="48"/>
      <c r="N99" s="2">
        <f t="shared" si="8"/>
        <v>10000</v>
      </c>
      <c r="O99" s="26">
        <v>10000</v>
      </c>
      <c r="P99" s="2"/>
      <c r="Q99" s="2"/>
      <c r="R99" s="2"/>
      <c r="S99" s="2"/>
      <c r="T99" s="2"/>
      <c r="U99" s="2"/>
      <c r="V99" s="2"/>
      <c r="W99" s="2"/>
      <c r="X99" s="2">
        <v>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48"/>
      <c r="AX99" s="48"/>
      <c r="AY99" s="48"/>
      <c r="AZ99" s="48"/>
    </row>
    <row r="100" spans="1:52" ht="22.5">
      <c r="A100" s="13" t="s">
        <v>221</v>
      </c>
      <c r="B100" s="35" t="s">
        <v>222</v>
      </c>
      <c r="C100" s="13"/>
      <c r="D100" s="13" t="s">
        <v>223</v>
      </c>
      <c r="E100" s="4">
        <v>42211</v>
      </c>
      <c r="F100" s="14">
        <f>N100/125%</f>
        <v>25360</v>
      </c>
      <c r="G100" s="35" t="s">
        <v>84</v>
      </c>
      <c r="H100" s="4" t="s">
        <v>85</v>
      </c>
      <c r="I100" s="43"/>
      <c r="J100" s="43"/>
      <c r="K100" s="24"/>
      <c r="M100" s="48"/>
      <c r="N100" s="2">
        <f t="shared" si="8"/>
        <v>31700</v>
      </c>
      <c r="O100" s="2">
        <v>0</v>
      </c>
      <c r="P100" s="2"/>
      <c r="Q100" s="2"/>
      <c r="R100" s="2"/>
      <c r="S100" s="2"/>
      <c r="T100" s="2"/>
      <c r="U100" s="26">
        <v>24000</v>
      </c>
      <c r="V100" s="26">
        <v>7700</v>
      </c>
      <c r="W100" s="2"/>
      <c r="X100" s="2">
        <v>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48"/>
      <c r="AX100" s="48"/>
      <c r="AY100" s="48"/>
      <c r="AZ100" s="48"/>
    </row>
    <row r="101" spans="1:52" ht="22.5" hidden="1">
      <c r="A101" s="13" t="s">
        <v>224</v>
      </c>
      <c r="B101" s="35" t="s">
        <v>225</v>
      </c>
      <c r="C101" s="4"/>
      <c r="D101" s="4"/>
      <c r="E101" s="4">
        <v>42212</v>
      </c>
      <c r="F101" s="14">
        <f t="shared" ref="F101:F112" si="9">N101/125%</f>
        <v>0</v>
      </c>
      <c r="G101" s="35" t="s">
        <v>84</v>
      </c>
      <c r="H101" s="4" t="s">
        <v>85</v>
      </c>
      <c r="I101" s="43"/>
      <c r="J101" s="43"/>
      <c r="K101" s="24"/>
      <c r="M101" s="48"/>
      <c r="N101" s="2">
        <f t="shared" si="8"/>
        <v>0</v>
      </c>
      <c r="O101" s="2"/>
      <c r="P101" s="2"/>
      <c r="Q101" s="2"/>
      <c r="R101" s="2"/>
      <c r="S101" s="2"/>
      <c r="T101" s="2"/>
      <c r="U101" s="2"/>
      <c r="V101" s="32">
        <v>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48"/>
      <c r="AX101" s="48"/>
      <c r="AY101" s="48"/>
      <c r="AZ101" s="48"/>
    </row>
    <row r="102" spans="1:52" ht="22.5" hidden="1">
      <c r="A102" s="13" t="s">
        <v>226</v>
      </c>
      <c r="B102" s="35" t="s">
        <v>227</v>
      </c>
      <c r="C102" s="4"/>
      <c r="D102" s="4"/>
      <c r="E102" s="4">
        <v>42212</v>
      </c>
      <c r="F102" s="14">
        <f t="shared" si="9"/>
        <v>0</v>
      </c>
      <c r="G102" s="35" t="s">
        <v>84</v>
      </c>
      <c r="H102" s="4" t="s">
        <v>85</v>
      </c>
      <c r="I102" s="43"/>
      <c r="J102" s="43"/>
      <c r="K102" s="24"/>
      <c r="M102" s="48"/>
      <c r="N102" s="2">
        <f t="shared" si="8"/>
        <v>0</v>
      </c>
      <c r="O102" s="2">
        <v>0</v>
      </c>
      <c r="P102" s="2"/>
      <c r="Q102" s="2"/>
      <c r="R102" s="2"/>
      <c r="S102" s="2"/>
      <c r="T102" s="2"/>
      <c r="U102" s="32"/>
      <c r="V102" s="32"/>
      <c r="W102" s="2"/>
      <c r="X102" s="2">
        <v>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48"/>
      <c r="AX102" s="48"/>
      <c r="AY102" s="48"/>
      <c r="AZ102" s="48"/>
    </row>
    <row r="103" spans="1:52" ht="22.5" hidden="1">
      <c r="A103" s="13"/>
      <c r="B103" s="35" t="s">
        <v>228</v>
      </c>
      <c r="C103" s="4"/>
      <c r="D103" s="4"/>
      <c r="E103" s="4">
        <v>42219</v>
      </c>
      <c r="F103" s="14">
        <f t="shared" si="9"/>
        <v>0</v>
      </c>
      <c r="G103" s="35" t="s">
        <v>84</v>
      </c>
      <c r="H103" s="4"/>
      <c r="I103" s="43"/>
      <c r="J103" s="43"/>
      <c r="K103" s="24"/>
      <c r="M103" s="48"/>
      <c r="N103" s="2">
        <f t="shared" si="8"/>
        <v>0</v>
      </c>
      <c r="O103" s="2">
        <v>0</v>
      </c>
      <c r="P103" s="2"/>
      <c r="Q103" s="2"/>
      <c r="R103" s="2"/>
      <c r="S103" s="2"/>
      <c r="T103" s="2"/>
      <c r="U103" s="2"/>
      <c r="V103" s="32"/>
      <c r="W103" s="2"/>
      <c r="X103" s="2">
        <v>0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48"/>
      <c r="AX103" s="48"/>
      <c r="AY103" s="48"/>
      <c r="AZ103" s="48"/>
    </row>
    <row r="104" spans="1:52" ht="22.5">
      <c r="A104" s="13"/>
      <c r="B104" s="35" t="s">
        <v>229</v>
      </c>
      <c r="C104" s="4"/>
      <c r="D104" s="4"/>
      <c r="E104" s="4">
        <v>42221</v>
      </c>
      <c r="F104" s="14">
        <f t="shared" si="9"/>
        <v>3200</v>
      </c>
      <c r="G104" s="35" t="s">
        <v>84</v>
      </c>
      <c r="H104" s="4" t="s">
        <v>85</v>
      </c>
      <c r="I104" s="43"/>
      <c r="J104" s="43"/>
      <c r="K104" s="24"/>
      <c r="M104" s="48"/>
      <c r="N104" s="2">
        <f t="shared" si="8"/>
        <v>4000</v>
      </c>
      <c r="O104" s="2">
        <v>0</v>
      </c>
      <c r="P104" s="2"/>
      <c r="Q104" s="2"/>
      <c r="R104" s="2"/>
      <c r="S104" s="2"/>
      <c r="T104" s="2"/>
      <c r="U104" s="32"/>
      <c r="V104" s="26">
        <v>4000</v>
      </c>
      <c r="W104" s="2"/>
      <c r="X104" s="2">
        <v>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48"/>
      <c r="AX104" s="48"/>
      <c r="AY104" s="48"/>
      <c r="AZ104" s="48"/>
    </row>
    <row r="105" spans="1:52" ht="22.5" hidden="1">
      <c r="A105" s="13" t="s">
        <v>230</v>
      </c>
      <c r="B105" s="35" t="s">
        <v>231</v>
      </c>
      <c r="C105" s="4"/>
      <c r="D105" s="4"/>
      <c r="E105" s="4">
        <v>42231</v>
      </c>
      <c r="F105" s="14">
        <f t="shared" si="9"/>
        <v>0</v>
      </c>
      <c r="G105" s="35" t="s">
        <v>84</v>
      </c>
      <c r="H105" s="4" t="s">
        <v>85</v>
      </c>
      <c r="I105" s="43"/>
      <c r="J105" s="43"/>
      <c r="K105" s="24"/>
      <c r="M105" s="48"/>
      <c r="N105" s="2">
        <f t="shared" si="8"/>
        <v>0</v>
      </c>
      <c r="O105" s="2">
        <v>0</v>
      </c>
      <c r="P105" s="2"/>
      <c r="Q105" s="2"/>
      <c r="R105" s="2"/>
      <c r="S105" s="2"/>
      <c r="T105" s="2"/>
      <c r="U105" s="32"/>
      <c r="V105" s="2"/>
      <c r="W105" s="2"/>
      <c r="X105" s="2">
        <v>0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48"/>
      <c r="AX105" s="48"/>
      <c r="AY105" s="48"/>
      <c r="AZ105" s="48"/>
    </row>
    <row r="106" spans="1:52" ht="22.5" hidden="1">
      <c r="A106" s="13" t="s">
        <v>232</v>
      </c>
      <c r="B106" s="35" t="s">
        <v>233</v>
      </c>
      <c r="C106" s="4"/>
      <c r="D106" s="4"/>
      <c r="E106" s="4">
        <v>42239</v>
      </c>
      <c r="F106" s="14">
        <f t="shared" si="9"/>
        <v>0</v>
      </c>
      <c r="G106" s="35" t="s">
        <v>84</v>
      </c>
      <c r="H106" s="4" t="s">
        <v>85</v>
      </c>
      <c r="I106" s="43"/>
      <c r="J106" s="43"/>
      <c r="K106" s="24"/>
      <c r="M106" s="48"/>
      <c r="N106" s="2">
        <f t="shared" si="8"/>
        <v>0</v>
      </c>
      <c r="O106" s="2">
        <v>0</v>
      </c>
      <c r="P106" s="2"/>
      <c r="Q106" s="2"/>
      <c r="R106" s="2"/>
      <c r="S106" s="2"/>
      <c r="T106" s="2"/>
      <c r="U106" s="32"/>
      <c r="V106" s="2"/>
      <c r="W106" s="2"/>
      <c r="X106" s="2">
        <v>0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48"/>
      <c r="AX106" s="48"/>
      <c r="AY106" s="48"/>
      <c r="AZ106" s="48"/>
    </row>
    <row r="107" spans="1:52" ht="22.5">
      <c r="A107" s="13"/>
      <c r="B107" s="35" t="s">
        <v>234</v>
      </c>
      <c r="C107" s="13"/>
      <c r="D107" s="13" t="s">
        <v>223</v>
      </c>
      <c r="E107" s="4">
        <v>42251</v>
      </c>
      <c r="F107" s="14">
        <f t="shared" si="9"/>
        <v>13760</v>
      </c>
      <c r="G107" s="35" t="s">
        <v>84</v>
      </c>
      <c r="H107" s="4" t="s">
        <v>85</v>
      </c>
      <c r="I107" s="43"/>
      <c r="J107" s="43"/>
      <c r="K107" s="24"/>
      <c r="M107" s="48"/>
      <c r="N107" s="2">
        <f t="shared" si="8"/>
        <v>17200</v>
      </c>
      <c r="O107" s="2">
        <v>0</v>
      </c>
      <c r="P107" s="2"/>
      <c r="Q107" s="2"/>
      <c r="R107" s="2"/>
      <c r="S107" s="2"/>
      <c r="T107" s="2"/>
      <c r="U107" s="26">
        <v>15000</v>
      </c>
      <c r="V107" s="26">
        <v>2200</v>
      </c>
      <c r="W107" s="2"/>
      <c r="X107" s="2">
        <v>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48"/>
      <c r="AX107" s="48"/>
      <c r="AY107" s="48"/>
      <c r="AZ107" s="48"/>
    </row>
    <row r="108" spans="1:52" ht="33.75" hidden="1" customHeight="1">
      <c r="A108" s="13"/>
      <c r="B108" s="35" t="s">
        <v>235</v>
      </c>
      <c r="C108" s="4"/>
      <c r="D108" s="4"/>
      <c r="E108" s="4">
        <v>42259</v>
      </c>
      <c r="F108" s="14">
        <f t="shared" si="9"/>
        <v>0</v>
      </c>
      <c r="G108" s="35" t="s">
        <v>84</v>
      </c>
      <c r="H108" s="4" t="s">
        <v>85</v>
      </c>
      <c r="I108" s="43"/>
      <c r="J108" s="43"/>
      <c r="K108" s="24"/>
      <c r="M108" s="48"/>
      <c r="N108" s="2">
        <f t="shared" si="8"/>
        <v>0</v>
      </c>
      <c r="O108" s="2">
        <v>0</v>
      </c>
      <c r="P108" s="2"/>
      <c r="Q108" s="2"/>
      <c r="R108" s="2"/>
      <c r="S108" s="2"/>
      <c r="T108" s="2"/>
      <c r="U108" s="32"/>
      <c r="V108" s="32"/>
      <c r="W108" s="2"/>
      <c r="X108" s="2">
        <v>0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48"/>
      <c r="AX108" s="48"/>
      <c r="AY108" s="48"/>
      <c r="AZ108" s="48"/>
    </row>
    <row r="109" spans="1:52" ht="22.5">
      <c r="A109" s="13"/>
      <c r="B109" s="35" t="s">
        <v>236</v>
      </c>
      <c r="C109" s="13"/>
      <c r="D109" s="13" t="s">
        <v>223</v>
      </c>
      <c r="E109" s="4">
        <v>42261</v>
      </c>
      <c r="F109" s="14">
        <f t="shared" si="9"/>
        <v>4000</v>
      </c>
      <c r="G109" s="35" t="s">
        <v>84</v>
      </c>
      <c r="H109" s="4" t="s">
        <v>85</v>
      </c>
      <c r="I109" s="43"/>
      <c r="J109" s="43"/>
      <c r="K109" s="24"/>
      <c r="M109" s="48"/>
      <c r="N109" s="2">
        <f t="shared" si="8"/>
        <v>5000</v>
      </c>
      <c r="O109" s="2">
        <v>0</v>
      </c>
      <c r="P109" s="2"/>
      <c r="Q109" s="2"/>
      <c r="R109" s="2"/>
      <c r="S109" s="2"/>
      <c r="T109" s="2"/>
      <c r="U109" s="26">
        <v>5000</v>
      </c>
      <c r="V109" s="32"/>
      <c r="W109" s="2"/>
      <c r="X109" s="2">
        <v>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48"/>
      <c r="AX109" s="48"/>
      <c r="AY109" s="48"/>
      <c r="AZ109" s="48"/>
    </row>
    <row r="110" spans="1:52" ht="22.5">
      <c r="A110" s="13"/>
      <c r="B110" s="35" t="s">
        <v>237</v>
      </c>
      <c r="C110" s="13"/>
      <c r="D110" s="13" t="s">
        <v>223</v>
      </c>
      <c r="E110" s="4">
        <v>42262</v>
      </c>
      <c r="F110" s="14">
        <f t="shared" si="9"/>
        <v>6560</v>
      </c>
      <c r="G110" s="35" t="s">
        <v>84</v>
      </c>
      <c r="H110" s="4" t="s">
        <v>85</v>
      </c>
      <c r="I110" s="43"/>
      <c r="J110" s="43"/>
      <c r="K110" s="24"/>
      <c r="M110" s="48"/>
      <c r="N110" s="2">
        <f t="shared" si="8"/>
        <v>8200</v>
      </c>
      <c r="O110" s="2">
        <v>0</v>
      </c>
      <c r="P110" s="2"/>
      <c r="Q110" s="2"/>
      <c r="R110" s="2"/>
      <c r="S110" s="2"/>
      <c r="T110" s="2"/>
      <c r="U110" s="26">
        <v>8200</v>
      </c>
      <c r="V110" s="32"/>
      <c r="W110" s="2"/>
      <c r="X110" s="2">
        <v>0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48"/>
      <c r="AX110" s="48"/>
      <c r="AY110" s="48"/>
      <c r="AZ110" s="48"/>
    </row>
    <row r="111" spans="1:52" ht="22.5">
      <c r="A111" s="13"/>
      <c r="B111" s="35" t="s">
        <v>238</v>
      </c>
      <c r="C111" s="13"/>
      <c r="D111" s="13" t="s">
        <v>223</v>
      </c>
      <c r="E111" s="4">
        <v>42311</v>
      </c>
      <c r="F111" s="14">
        <f t="shared" si="9"/>
        <v>160000</v>
      </c>
      <c r="G111" s="35" t="s">
        <v>84</v>
      </c>
      <c r="H111" s="4" t="s">
        <v>56</v>
      </c>
      <c r="I111" s="43" t="s">
        <v>239</v>
      </c>
      <c r="J111" s="43"/>
      <c r="K111" s="24"/>
      <c r="M111" s="48"/>
      <c r="N111" s="2">
        <f t="shared" si="8"/>
        <v>200000</v>
      </c>
      <c r="O111" s="2">
        <v>0</v>
      </c>
      <c r="P111" s="2"/>
      <c r="Q111" s="2"/>
      <c r="R111" s="2"/>
      <c r="S111" s="2"/>
      <c r="T111" s="2"/>
      <c r="U111" s="26">
        <v>200000</v>
      </c>
      <c r="V111" s="32"/>
      <c r="W111" s="2"/>
      <c r="X111" s="2">
        <v>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48"/>
      <c r="AX111" s="48"/>
      <c r="AY111" s="48"/>
      <c r="AZ111" s="48"/>
    </row>
    <row r="112" spans="1:52" s="62" customFormat="1" ht="22.5">
      <c r="A112" s="60" t="s">
        <v>240</v>
      </c>
      <c r="B112" s="45" t="s">
        <v>241</v>
      </c>
      <c r="C112" s="13"/>
      <c r="D112" s="13" t="s">
        <v>223</v>
      </c>
      <c r="E112" s="28">
        <v>42411</v>
      </c>
      <c r="F112" s="23">
        <f t="shared" si="9"/>
        <v>7200</v>
      </c>
      <c r="G112" s="45" t="s">
        <v>84</v>
      </c>
      <c r="H112" s="28" t="s">
        <v>85</v>
      </c>
      <c r="I112" s="61"/>
      <c r="J112" s="61"/>
      <c r="K112" s="61"/>
      <c r="M112" s="63"/>
      <c r="N112" s="26">
        <f t="shared" si="8"/>
        <v>9000</v>
      </c>
      <c r="O112" s="2">
        <v>0</v>
      </c>
      <c r="P112" s="26"/>
      <c r="Q112" s="26"/>
      <c r="R112" s="26"/>
      <c r="S112" s="26"/>
      <c r="T112" s="26"/>
      <c r="U112" s="26">
        <v>6000</v>
      </c>
      <c r="V112" s="26">
        <v>3000</v>
      </c>
      <c r="W112" s="26"/>
      <c r="X112" s="2">
        <v>0</v>
      </c>
      <c r="Y112" s="2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63"/>
      <c r="AX112" s="63"/>
      <c r="AY112" s="63"/>
      <c r="AZ112" s="63"/>
    </row>
    <row r="113" spans="1:48" ht="33.75">
      <c r="A113" s="13" t="s">
        <v>242</v>
      </c>
      <c r="B113" s="35" t="s">
        <v>243</v>
      </c>
      <c r="C113" s="4"/>
      <c r="D113" s="4"/>
      <c r="E113" s="4">
        <v>32212</v>
      </c>
      <c r="F113" s="14">
        <f>N113/105%</f>
        <v>12666.666666666666</v>
      </c>
      <c r="G113" s="35" t="s">
        <v>84</v>
      </c>
      <c r="H113" s="4" t="s">
        <v>85</v>
      </c>
      <c r="I113" s="43"/>
      <c r="J113" s="43"/>
      <c r="K113" s="43"/>
      <c r="M113" s="48"/>
      <c r="N113" s="2">
        <f t="shared" si="8"/>
        <v>13300</v>
      </c>
      <c r="O113" s="26">
        <v>12000</v>
      </c>
      <c r="P113" s="2"/>
      <c r="Q113" s="2"/>
      <c r="R113" s="2"/>
      <c r="S113" s="2"/>
      <c r="T113" s="2"/>
      <c r="U113" s="2"/>
      <c r="V113" s="2"/>
      <c r="W113" s="2"/>
      <c r="X113" s="2">
        <v>0</v>
      </c>
      <c r="Y113" s="2"/>
      <c r="Z113" s="2"/>
      <c r="AA113" s="2"/>
      <c r="AB113" s="2"/>
      <c r="AC113" s="32"/>
      <c r="AD113" s="32"/>
      <c r="AE113" s="32"/>
      <c r="AF113" s="2"/>
      <c r="AG113" s="2"/>
      <c r="AH113" s="2"/>
      <c r="AI113" s="26">
        <v>800</v>
      </c>
      <c r="AJ113" s="2"/>
      <c r="AK113" s="2"/>
      <c r="AL113" s="26">
        <v>500</v>
      </c>
      <c r="AM113" s="3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s="62" customFormat="1" ht="22.5">
      <c r="A114" s="13" t="s">
        <v>244</v>
      </c>
      <c r="B114" s="45" t="s">
        <v>245</v>
      </c>
      <c r="C114" s="4"/>
      <c r="D114" s="28"/>
      <c r="E114" s="28">
        <v>32211</v>
      </c>
      <c r="F114" s="23">
        <f t="shared" ref="F114:F137" si="10">N114/125%</f>
        <v>31200</v>
      </c>
      <c r="G114" s="45" t="s">
        <v>84</v>
      </c>
      <c r="H114" s="28" t="s">
        <v>56</v>
      </c>
      <c r="I114" s="61"/>
      <c r="J114" s="61"/>
      <c r="K114" s="44"/>
      <c r="L114" s="62" t="s">
        <v>246</v>
      </c>
      <c r="M114" s="63"/>
      <c r="N114" s="26">
        <f t="shared" si="8"/>
        <v>39000</v>
      </c>
      <c r="O114" s="26">
        <v>31000</v>
      </c>
      <c r="P114" s="26"/>
      <c r="Q114" s="26"/>
      <c r="R114" s="26"/>
      <c r="S114" s="26"/>
      <c r="T114" s="26"/>
      <c r="U114" s="26"/>
      <c r="V114" s="26"/>
      <c r="W114" s="26"/>
      <c r="X114" s="26">
        <v>5000</v>
      </c>
      <c r="Y114" s="26"/>
      <c r="Z114" s="26"/>
      <c r="AA114" s="32"/>
      <c r="AB114" s="26"/>
      <c r="AC114" s="26"/>
      <c r="AD114" s="26"/>
      <c r="AE114" s="26"/>
      <c r="AF114" s="26"/>
      <c r="AG114" s="26"/>
      <c r="AH114" s="26"/>
      <c r="AI114" s="26">
        <v>2000</v>
      </c>
      <c r="AJ114" s="26"/>
      <c r="AK114" s="26"/>
      <c r="AL114" s="26">
        <v>1000</v>
      </c>
      <c r="AM114" s="32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s="62" customFormat="1" ht="22.5">
      <c r="A115" s="13" t="s">
        <v>247</v>
      </c>
      <c r="B115" s="45" t="s">
        <v>248</v>
      </c>
      <c r="C115" s="4"/>
      <c r="D115" s="28"/>
      <c r="E115" s="28">
        <v>32219</v>
      </c>
      <c r="F115" s="23">
        <f t="shared" si="10"/>
        <v>40462.400000000001</v>
      </c>
      <c r="G115" s="45" t="s">
        <v>84</v>
      </c>
      <c r="H115" s="28" t="s">
        <v>56</v>
      </c>
      <c r="I115" s="61"/>
      <c r="J115" s="61"/>
      <c r="K115" s="44"/>
      <c r="L115" s="62" t="s">
        <v>246</v>
      </c>
      <c r="M115" s="63"/>
      <c r="N115" s="26">
        <f t="shared" si="8"/>
        <v>50578</v>
      </c>
      <c r="O115" s="26">
        <v>33000</v>
      </c>
      <c r="P115" s="26"/>
      <c r="Q115" s="26"/>
      <c r="R115" s="26"/>
      <c r="S115" s="26"/>
      <c r="T115" s="26"/>
      <c r="U115" s="26"/>
      <c r="V115" s="26"/>
      <c r="W115" s="26"/>
      <c r="X115" s="26">
        <v>6000</v>
      </c>
      <c r="Y115" s="26"/>
      <c r="Z115" s="26"/>
      <c r="AA115" s="32"/>
      <c r="AB115" s="26"/>
      <c r="AC115" s="32"/>
      <c r="AD115" s="32"/>
      <c r="AE115" s="26">
        <v>0</v>
      </c>
      <c r="AF115" s="26"/>
      <c r="AG115" s="26"/>
      <c r="AH115" s="26">
        <v>2300</v>
      </c>
      <c r="AI115" s="26">
        <v>6278</v>
      </c>
      <c r="AJ115" s="26"/>
      <c r="AK115" s="26"/>
      <c r="AL115" s="26">
        <v>3000</v>
      </c>
      <c r="AM115" s="32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ht="22.5">
      <c r="A116" s="13" t="s">
        <v>249</v>
      </c>
      <c r="B116" s="35" t="s">
        <v>250</v>
      </c>
      <c r="C116" s="4"/>
      <c r="D116" s="4"/>
      <c r="E116" s="4">
        <v>32224</v>
      </c>
      <c r="F116" s="14">
        <f t="shared" si="10"/>
        <v>3520</v>
      </c>
      <c r="G116" s="35" t="s">
        <v>84</v>
      </c>
      <c r="H116" s="4" t="s">
        <v>56</v>
      </c>
      <c r="I116" s="43"/>
      <c r="J116" s="43"/>
      <c r="K116" s="44"/>
      <c r="M116" s="64"/>
      <c r="N116" s="26">
        <f t="shared" si="8"/>
        <v>4400</v>
      </c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2"/>
      <c r="AA116" s="32"/>
      <c r="AB116" s="2"/>
      <c r="AC116" s="2"/>
      <c r="AD116" s="2"/>
      <c r="AE116" s="2">
        <v>1000</v>
      </c>
      <c r="AF116" s="26">
        <v>3000</v>
      </c>
      <c r="AG116" s="2"/>
      <c r="AH116" s="26">
        <v>400</v>
      </c>
      <c r="AI116" s="2"/>
      <c r="AJ116" s="2"/>
      <c r="AK116" s="2"/>
      <c r="AL116" s="32"/>
      <c r="AM116" s="3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30.75" customHeight="1">
      <c r="A117" s="13"/>
      <c r="B117" s="35" t="s">
        <v>251</v>
      </c>
      <c r="C117" s="4"/>
      <c r="D117" s="4"/>
      <c r="E117" s="4">
        <v>32224</v>
      </c>
      <c r="F117" s="14">
        <f>N117/125%</f>
        <v>144000</v>
      </c>
      <c r="G117" s="35" t="s">
        <v>84</v>
      </c>
      <c r="H117" s="4" t="s">
        <v>56</v>
      </c>
      <c r="I117" s="43"/>
      <c r="J117" s="43"/>
      <c r="K117" s="44"/>
      <c r="L117" s="2">
        <f>N117-M117</f>
        <v>30400</v>
      </c>
      <c r="M117" s="64">
        <v>149600</v>
      </c>
      <c r="N117" s="26">
        <f t="shared" si="8"/>
        <v>180000</v>
      </c>
      <c r="O117" s="64"/>
      <c r="P117" s="64"/>
      <c r="Q117" s="64"/>
      <c r="R117" s="64"/>
      <c r="S117" s="64"/>
      <c r="T117" s="64"/>
      <c r="U117" s="64"/>
      <c r="V117" s="64"/>
      <c r="W117" s="64"/>
      <c r="X117" s="64">
        <v>180000</v>
      </c>
      <c r="Y117" s="64"/>
      <c r="Z117" s="2"/>
      <c r="AA117" s="32"/>
      <c r="AB117" s="2"/>
      <c r="AC117" s="2"/>
      <c r="AD117" s="2"/>
      <c r="AE117" s="2"/>
      <c r="AF117" s="26"/>
      <c r="AG117" s="2"/>
      <c r="AH117" s="26"/>
      <c r="AI117" s="2"/>
      <c r="AJ117" s="2"/>
      <c r="AK117" s="2"/>
      <c r="AL117" s="32"/>
      <c r="AM117" s="3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22.5">
      <c r="A118" s="13"/>
      <c r="B118" s="35" t="s">
        <v>252</v>
      </c>
      <c r="C118" s="4"/>
      <c r="D118" s="4"/>
      <c r="E118" s="4">
        <v>32224</v>
      </c>
      <c r="F118" s="14">
        <f t="shared" ref="F118:F119" si="11">N118/125%</f>
        <v>56000</v>
      </c>
      <c r="G118" s="35" t="s">
        <v>84</v>
      </c>
      <c r="H118" s="4" t="s">
        <v>56</v>
      </c>
      <c r="I118" s="43"/>
      <c r="J118" s="43"/>
      <c r="K118" s="44"/>
      <c r="L118" s="2">
        <f t="shared" ref="L118:L124" si="12">N118-M118</f>
        <v>10200</v>
      </c>
      <c r="M118" s="64">
        <v>59800</v>
      </c>
      <c r="N118" s="26">
        <f t="shared" si="8"/>
        <v>70000</v>
      </c>
      <c r="O118" s="64"/>
      <c r="P118" s="64"/>
      <c r="Q118" s="64"/>
      <c r="R118" s="64"/>
      <c r="S118" s="64"/>
      <c r="T118" s="64"/>
      <c r="U118" s="64"/>
      <c r="V118" s="64"/>
      <c r="W118" s="64"/>
      <c r="X118" s="64">
        <v>70000</v>
      </c>
      <c r="Y118" s="64"/>
      <c r="Z118" s="2"/>
      <c r="AA118" s="32"/>
      <c r="AB118" s="2"/>
      <c r="AC118" s="2"/>
      <c r="AD118" s="2"/>
      <c r="AE118" s="2"/>
      <c r="AF118" s="26"/>
      <c r="AG118" s="2"/>
      <c r="AH118" s="26"/>
      <c r="AI118" s="2"/>
      <c r="AJ118" s="2"/>
      <c r="AK118" s="2"/>
      <c r="AL118" s="32"/>
      <c r="AM118" s="3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22.5">
      <c r="A119" s="13"/>
      <c r="B119" s="35" t="s">
        <v>253</v>
      </c>
      <c r="C119" s="4"/>
      <c r="D119" s="4"/>
      <c r="E119" s="4">
        <v>32224</v>
      </c>
      <c r="F119" s="14">
        <f t="shared" si="11"/>
        <v>12000</v>
      </c>
      <c r="G119" s="35" t="s">
        <v>84</v>
      </c>
      <c r="H119" s="4" t="s">
        <v>56</v>
      </c>
      <c r="I119" s="43"/>
      <c r="J119" s="43"/>
      <c r="K119" s="44"/>
      <c r="L119" s="2">
        <f t="shared" si="12"/>
        <v>3500</v>
      </c>
      <c r="M119" s="64">
        <v>11500</v>
      </c>
      <c r="N119" s="26">
        <f t="shared" si="8"/>
        <v>15000</v>
      </c>
      <c r="O119" s="64"/>
      <c r="P119" s="64"/>
      <c r="Q119" s="64"/>
      <c r="R119" s="64"/>
      <c r="S119" s="64"/>
      <c r="T119" s="64"/>
      <c r="U119" s="64"/>
      <c r="V119" s="64"/>
      <c r="W119" s="64"/>
      <c r="X119" s="64">
        <v>15000</v>
      </c>
      <c r="Y119" s="64"/>
      <c r="Z119" s="2"/>
      <c r="AA119" s="32"/>
      <c r="AB119" s="2"/>
      <c r="AC119" s="2"/>
      <c r="AD119" s="2"/>
      <c r="AE119" s="2"/>
      <c r="AF119" s="26"/>
      <c r="AG119" s="2"/>
      <c r="AH119" s="26"/>
      <c r="AI119" s="2"/>
      <c r="AJ119" s="2"/>
      <c r="AK119" s="2"/>
      <c r="AL119" s="32"/>
      <c r="AM119" s="3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22.5">
      <c r="A120" s="13"/>
      <c r="B120" s="35" t="s">
        <v>254</v>
      </c>
      <c r="C120" s="4"/>
      <c r="D120" s="4"/>
      <c r="E120" s="4">
        <v>32224</v>
      </c>
      <c r="F120" s="14">
        <f>N120/105%</f>
        <v>9523.8095238095229</v>
      </c>
      <c r="G120" s="35" t="s">
        <v>84</v>
      </c>
      <c r="H120" s="4" t="s">
        <v>56</v>
      </c>
      <c r="I120" s="43"/>
      <c r="J120" s="43"/>
      <c r="K120" s="44"/>
      <c r="L120" s="2">
        <f t="shared" si="12"/>
        <v>4000</v>
      </c>
      <c r="M120" s="64">
        <v>6000</v>
      </c>
      <c r="N120" s="26">
        <f t="shared" si="8"/>
        <v>10000</v>
      </c>
      <c r="O120" s="64"/>
      <c r="P120" s="64"/>
      <c r="Q120" s="64"/>
      <c r="R120" s="64"/>
      <c r="S120" s="64"/>
      <c r="T120" s="64"/>
      <c r="U120" s="64"/>
      <c r="V120" s="64"/>
      <c r="W120" s="64"/>
      <c r="X120" s="64">
        <v>10000</v>
      </c>
      <c r="Y120" s="64"/>
      <c r="Z120" s="2"/>
      <c r="AA120" s="32"/>
      <c r="AB120" s="2"/>
      <c r="AC120" s="2"/>
      <c r="AD120" s="2"/>
      <c r="AE120" s="2"/>
      <c r="AF120" s="26"/>
      <c r="AG120" s="2"/>
      <c r="AH120" s="26"/>
      <c r="AI120" s="2"/>
      <c r="AJ120" s="2"/>
      <c r="AK120" s="2"/>
      <c r="AL120" s="32"/>
      <c r="AM120" s="3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22.5">
      <c r="A121" s="13"/>
      <c r="B121" s="35" t="s">
        <v>255</v>
      </c>
      <c r="C121" s="4"/>
      <c r="D121" s="4"/>
      <c r="E121" s="4">
        <v>32224</v>
      </c>
      <c r="F121" s="14">
        <f>N121/113%</f>
        <v>35398.230088495577</v>
      </c>
      <c r="G121" s="35" t="s">
        <v>84</v>
      </c>
      <c r="H121" s="4" t="s">
        <v>56</v>
      </c>
      <c r="I121" s="43"/>
      <c r="J121" s="43"/>
      <c r="K121" s="44"/>
      <c r="L121" s="2">
        <f t="shared" si="12"/>
        <v>11000</v>
      </c>
      <c r="M121" s="64">
        <v>29000</v>
      </c>
      <c r="N121" s="26">
        <f t="shared" si="8"/>
        <v>40000</v>
      </c>
      <c r="O121" s="64"/>
      <c r="P121" s="64"/>
      <c r="Q121" s="64"/>
      <c r="R121" s="64"/>
      <c r="S121" s="64"/>
      <c r="T121" s="64"/>
      <c r="U121" s="64"/>
      <c r="V121" s="64"/>
      <c r="W121" s="64"/>
      <c r="X121" s="64">
        <v>40000</v>
      </c>
      <c r="Y121" s="64"/>
      <c r="Z121" s="2"/>
      <c r="AA121" s="32"/>
      <c r="AB121" s="2"/>
      <c r="AC121" s="2"/>
      <c r="AD121" s="2"/>
      <c r="AE121" s="2"/>
      <c r="AF121" s="26"/>
      <c r="AG121" s="2"/>
      <c r="AH121" s="26"/>
      <c r="AI121" s="2"/>
      <c r="AJ121" s="2"/>
      <c r="AK121" s="2"/>
      <c r="AL121" s="32"/>
      <c r="AM121" s="3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22.5">
      <c r="A122" s="13"/>
      <c r="B122" s="35" t="s">
        <v>256</v>
      </c>
      <c r="C122" s="4"/>
      <c r="D122" s="4"/>
      <c r="E122" s="4">
        <v>32224</v>
      </c>
      <c r="F122" s="14">
        <f t="shared" ref="F122:F124" si="13">N122/125%</f>
        <v>64000</v>
      </c>
      <c r="G122" s="35" t="s">
        <v>84</v>
      </c>
      <c r="H122" s="4" t="s">
        <v>56</v>
      </c>
      <c r="I122" s="43"/>
      <c r="J122" s="43"/>
      <c r="K122" s="44"/>
      <c r="L122" s="2">
        <f t="shared" si="12"/>
        <v>8600</v>
      </c>
      <c r="M122" s="64">
        <v>71400</v>
      </c>
      <c r="N122" s="26">
        <f t="shared" si="8"/>
        <v>80000</v>
      </c>
      <c r="O122" s="64"/>
      <c r="P122" s="64"/>
      <c r="Q122" s="64"/>
      <c r="R122" s="64"/>
      <c r="S122" s="64"/>
      <c r="T122" s="64"/>
      <c r="U122" s="64"/>
      <c r="V122" s="64"/>
      <c r="W122" s="64"/>
      <c r="X122" s="64">
        <v>80000</v>
      </c>
      <c r="Y122" s="64"/>
      <c r="Z122" s="2"/>
      <c r="AA122" s="32"/>
      <c r="AB122" s="2"/>
      <c r="AC122" s="2"/>
      <c r="AD122" s="2"/>
      <c r="AE122" s="2"/>
      <c r="AF122" s="26"/>
      <c r="AG122" s="2"/>
      <c r="AH122" s="26"/>
      <c r="AI122" s="2"/>
      <c r="AJ122" s="2"/>
      <c r="AK122" s="2"/>
      <c r="AL122" s="32"/>
      <c r="AM122" s="3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22.5">
      <c r="A123" s="13"/>
      <c r="B123" s="35" t="s">
        <v>257</v>
      </c>
      <c r="C123" s="4"/>
      <c r="D123" s="4"/>
      <c r="E123" s="4">
        <v>32224</v>
      </c>
      <c r="F123" s="14">
        <f t="shared" si="13"/>
        <v>40000</v>
      </c>
      <c r="G123" s="35" t="s">
        <v>84</v>
      </c>
      <c r="H123" s="4" t="s">
        <v>56</v>
      </c>
      <c r="I123" s="43"/>
      <c r="J123" s="43"/>
      <c r="K123" s="44"/>
      <c r="L123" s="2">
        <f t="shared" si="12"/>
        <v>32800</v>
      </c>
      <c r="M123" s="64">
        <v>17200</v>
      </c>
      <c r="N123" s="26">
        <f t="shared" si="8"/>
        <v>50000</v>
      </c>
      <c r="O123" s="64"/>
      <c r="P123" s="64"/>
      <c r="Q123" s="64"/>
      <c r="R123" s="64"/>
      <c r="S123" s="64"/>
      <c r="T123" s="64"/>
      <c r="U123" s="64"/>
      <c r="V123" s="64"/>
      <c r="W123" s="64"/>
      <c r="X123" s="64">
        <v>50000</v>
      </c>
      <c r="Y123" s="64"/>
      <c r="Z123" s="2"/>
      <c r="AA123" s="32"/>
      <c r="AB123" s="2"/>
      <c r="AC123" s="2"/>
      <c r="AD123" s="2"/>
      <c r="AE123" s="2"/>
      <c r="AF123" s="26"/>
      <c r="AG123" s="2"/>
      <c r="AH123" s="26"/>
      <c r="AI123" s="2"/>
      <c r="AJ123" s="2"/>
      <c r="AK123" s="2"/>
      <c r="AL123" s="32"/>
      <c r="AM123" s="3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22.5">
      <c r="A124" s="13"/>
      <c r="B124" s="35" t="s">
        <v>258</v>
      </c>
      <c r="C124" s="4"/>
      <c r="D124" s="4"/>
      <c r="E124" s="4">
        <v>32224</v>
      </c>
      <c r="F124" s="14">
        <f t="shared" si="13"/>
        <v>69600</v>
      </c>
      <c r="G124" s="35" t="s">
        <v>84</v>
      </c>
      <c r="H124" s="4" t="s">
        <v>56</v>
      </c>
      <c r="I124" s="43"/>
      <c r="J124" s="43"/>
      <c r="K124" s="44"/>
      <c r="L124" s="2">
        <f t="shared" si="12"/>
        <v>-100500</v>
      </c>
      <c r="M124" s="65">
        <v>187500</v>
      </c>
      <c r="N124" s="26">
        <f t="shared" si="8"/>
        <v>87000</v>
      </c>
      <c r="O124" s="64"/>
      <c r="P124" s="64"/>
      <c r="Q124" s="64"/>
      <c r="R124" s="64"/>
      <c r="S124" s="64"/>
      <c r="T124" s="64"/>
      <c r="U124" s="64"/>
      <c r="V124" s="64"/>
      <c r="W124" s="64"/>
      <c r="X124" s="64">
        <v>87000</v>
      </c>
      <c r="Y124" s="64"/>
      <c r="Z124" s="2"/>
      <c r="AA124" s="32"/>
      <c r="AB124" s="2"/>
      <c r="AC124" s="2"/>
      <c r="AD124" s="2"/>
      <c r="AE124" s="2"/>
      <c r="AF124" s="26"/>
      <c r="AG124" s="2"/>
      <c r="AH124" s="26"/>
      <c r="AI124" s="2"/>
      <c r="AJ124" s="2"/>
      <c r="AK124" s="2"/>
      <c r="AL124" s="32"/>
      <c r="AM124" s="3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22.5">
      <c r="A125" s="13" t="s">
        <v>259</v>
      </c>
      <c r="B125" s="35" t="s">
        <v>260</v>
      </c>
      <c r="C125" s="4"/>
      <c r="D125" s="4"/>
      <c r="E125" s="4">
        <v>32229</v>
      </c>
      <c r="F125" s="14">
        <f t="shared" si="10"/>
        <v>6400</v>
      </c>
      <c r="G125" s="35" t="s">
        <v>84</v>
      </c>
      <c r="H125" s="4" t="s">
        <v>56</v>
      </c>
      <c r="I125" s="43"/>
      <c r="J125" s="43"/>
      <c r="K125" s="44"/>
      <c r="M125" s="48"/>
      <c r="N125" s="2">
        <f t="shared" si="8"/>
        <v>8000</v>
      </c>
      <c r="O125" s="2">
        <v>0</v>
      </c>
      <c r="P125" s="2"/>
      <c r="Q125" s="2"/>
      <c r="R125" s="2"/>
      <c r="S125" s="2"/>
      <c r="T125" s="2"/>
      <c r="U125" s="2"/>
      <c r="V125" s="2"/>
      <c r="W125" s="2"/>
      <c r="X125" s="2">
        <v>0</v>
      </c>
      <c r="Y125" s="2"/>
      <c r="Z125" s="2"/>
      <c r="AA125" s="2"/>
      <c r="AB125" s="2"/>
      <c r="AC125" s="32"/>
      <c r="AD125" s="2"/>
      <c r="AE125" s="26">
        <v>0</v>
      </c>
      <c r="AF125" s="26">
        <v>8000</v>
      </c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22.5">
      <c r="A126" s="13" t="s">
        <v>261</v>
      </c>
      <c r="B126" s="35" t="s">
        <v>262</v>
      </c>
      <c r="C126" s="4"/>
      <c r="D126" s="4"/>
      <c r="E126" s="4">
        <v>32214</v>
      </c>
      <c r="F126" s="14">
        <f t="shared" si="10"/>
        <v>25600</v>
      </c>
      <c r="G126" s="35" t="s">
        <v>84</v>
      </c>
      <c r="H126" s="4" t="s">
        <v>56</v>
      </c>
      <c r="I126" s="43"/>
      <c r="J126" s="43"/>
      <c r="K126" s="43"/>
      <c r="L126" s="1" t="s">
        <v>263</v>
      </c>
      <c r="M126" s="48"/>
      <c r="N126" s="2">
        <f t="shared" si="8"/>
        <v>32000</v>
      </c>
      <c r="O126" s="26">
        <v>29000</v>
      </c>
      <c r="P126" s="2"/>
      <c r="Q126" s="2"/>
      <c r="R126" s="2"/>
      <c r="S126" s="2"/>
      <c r="T126" s="2"/>
      <c r="U126" s="2"/>
      <c r="V126" s="2"/>
      <c r="W126" s="2"/>
      <c r="X126" s="2">
        <v>3000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22.5">
      <c r="A127" s="13" t="s">
        <v>264</v>
      </c>
      <c r="B127" s="35" t="s">
        <v>265</v>
      </c>
      <c r="C127" s="4"/>
      <c r="D127" s="4"/>
      <c r="E127" s="4">
        <v>32216</v>
      </c>
      <c r="F127" s="14">
        <f t="shared" si="10"/>
        <v>7200</v>
      </c>
      <c r="G127" s="35" t="s">
        <v>84</v>
      </c>
      <c r="H127" s="4" t="s">
        <v>85</v>
      </c>
      <c r="I127" s="43"/>
      <c r="J127" s="43"/>
      <c r="K127" s="43"/>
      <c r="M127" s="48"/>
      <c r="N127" s="2">
        <f t="shared" si="8"/>
        <v>9000</v>
      </c>
      <c r="O127" s="26">
        <v>6000</v>
      </c>
      <c r="P127" s="2"/>
      <c r="Q127" s="2"/>
      <c r="R127" s="2"/>
      <c r="S127" s="2"/>
      <c r="T127" s="2"/>
      <c r="U127" s="2"/>
      <c r="V127" s="2"/>
      <c r="W127" s="2"/>
      <c r="X127" s="2">
        <v>3000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33.75">
      <c r="A128" s="13" t="s">
        <v>266</v>
      </c>
      <c r="B128" s="35" t="s">
        <v>267</v>
      </c>
      <c r="C128" s="4"/>
      <c r="D128" s="34" t="s">
        <v>62</v>
      </c>
      <c r="E128" s="4">
        <v>32271</v>
      </c>
      <c r="F128" s="14">
        <f t="shared" si="10"/>
        <v>4800</v>
      </c>
      <c r="G128" s="35" t="s">
        <v>84</v>
      </c>
      <c r="H128" s="4" t="s">
        <v>85</v>
      </c>
      <c r="I128" s="43"/>
      <c r="J128" s="43"/>
      <c r="K128" s="43"/>
      <c r="M128" s="48"/>
      <c r="N128" s="2">
        <f t="shared" si="8"/>
        <v>6000</v>
      </c>
      <c r="O128" s="26">
        <v>5000</v>
      </c>
      <c r="P128" s="2"/>
      <c r="Q128" s="2"/>
      <c r="R128" s="2"/>
      <c r="S128" s="2"/>
      <c r="T128" s="2"/>
      <c r="U128" s="2"/>
      <c r="V128" s="2"/>
      <c r="W128" s="2"/>
      <c r="X128" s="2">
        <v>1000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45">
      <c r="A129" s="13" t="s">
        <v>268</v>
      </c>
      <c r="B129" s="35" t="s">
        <v>269</v>
      </c>
      <c r="C129" s="4"/>
      <c r="D129" s="4"/>
      <c r="E129" s="4">
        <v>32241</v>
      </c>
      <c r="F129" s="14">
        <f t="shared" si="10"/>
        <v>11200</v>
      </c>
      <c r="G129" s="35" t="s">
        <v>84</v>
      </c>
      <c r="H129" s="4" t="s">
        <v>85</v>
      </c>
      <c r="I129" s="43"/>
      <c r="J129" s="43"/>
      <c r="K129" s="43"/>
      <c r="M129" s="48"/>
      <c r="N129" s="2">
        <f t="shared" si="8"/>
        <v>14000</v>
      </c>
      <c r="O129" s="26">
        <v>14000</v>
      </c>
      <c r="P129" s="2"/>
      <c r="Q129" s="2"/>
      <c r="R129" s="2"/>
      <c r="S129" s="2"/>
      <c r="T129" s="2"/>
      <c r="U129" s="2"/>
      <c r="V129" s="2"/>
      <c r="W129" s="2"/>
      <c r="X129" s="2">
        <v>0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22.5">
      <c r="A130" s="13" t="s">
        <v>270</v>
      </c>
      <c r="B130" s="35" t="s">
        <v>271</v>
      </c>
      <c r="C130" s="4"/>
      <c r="D130" s="4"/>
      <c r="E130" s="4">
        <v>32242</v>
      </c>
      <c r="F130" s="14">
        <f t="shared" si="10"/>
        <v>11200</v>
      </c>
      <c r="G130" s="35" t="s">
        <v>84</v>
      </c>
      <c r="H130" s="4" t="s">
        <v>85</v>
      </c>
      <c r="I130" s="43"/>
      <c r="J130" s="43"/>
      <c r="K130" s="43"/>
      <c r="M130" s="48"/>
      <c r="N130" s="2">
        <f t="shared" si="8"/>
        <v>14000</v>
      </c>
      <c r="O130" s="26">
        <v>11000</v>
      </c>
      <c r="P130" s="2"/>
      <c r="Q130" s="2"/>
      <c r="R130" s="2"/>
      <c r="S130" s="2"/>
      <c r="T130" s="2"/>
      <c r="U130" s="2"/>
      <c r="V130" s="2"/>
      <c r="W130" s="2"/>
      <c r="X130" s="2">
        <v>3000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22.5">
      <c r="A131" s="13" t="s">
        <v>272</v>
      </c>
      <c r="B131" s="35" t="s">
        <v>273</v>
      </c>
      <c r="C131" s="4"/>
      <c r="D131" s="4"/>
      <c r="E131" s="4">
        <v>32244</v>
      </c>
      <c r="F131" s="14">
        <f t="shared" si="10"/>
        <v>3200</v>
      </c>
      <c r="G131" s="35" t="s">
        <v>84</v>
      </c>
      <c r="H131" s="4" t="s">
        <v>85</v>
      </c>
      <c r="I131" s="43"/>
      <c r="J131" s="43"/>
      <c r="K131" s="43"/>
      <c r="M131" s="48"/>
      <c r="N131" s="2">
        <f t="shared" si="8"/>
        <v>4000</v>
      </c>
      <c r="O131" s="26">
        <v>4000</v>
      </c>
      <c r="P131" s="2"/>
      <c r="Q131" s="2"/>
      <c r="R131" s="2"/>
      <c r="S131" s="2"/>
      <c r="T131" s="2"/>
      <c r="U131" s="2"/>
      <c r="V131" s="2"/>
      <c r="W131" s="2"/>
      <c r="X131" s="2">
        <v>0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s="62" customFormat="1" ht="22.5">
      <c r="A132" s="13" t="s">
        <v>274</v>
      </c>
      <c r="B132" s="45" t="s">
        <v>275</v>
      </c>
      <c r="C132" s="4"/>
      <c r="D132" s="28"/>
      <c r="E132" s="28">
        <v>32233</v>
      </c>
      <c r="F132" s="14">
        <f t="shared" si="10"/>
        <v>800</v>
      </c>
      <c r="G132" s="45" t="s">
        <v>84</v>
      </c>
      <c r="H132" s="28" t="s">
        <v>85</v>
      </c>
      <c r="I132" s="61"/>
      <c r="J132" s="61"/>
      <c r="K132" s="61"/>
      <c r="M132" s="63"/>
      <c r="N132" s="26">
        <f t="shared" si="8"/>
        <v>1000</v>
      </c>
      <c r="O132" s="26">
        <v>1000</v>
      </c>
      <c r="P132" s="26"/>
      <c r="Q132" s="26"/>
      <c r="R132" s="26"/>
      <c r="S132" s="26"/>
      <c r="T132" s="26"/>
      <c r="U132" s="26"/>
      <c r="V132" s="26"/>
      <c r="W132" s="26"/>
      <c r="X132" s="26">
        <v>0</v>
      </c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</row>
    <row r="133" spans="1:48" ht="22.5">
      <c r="A133" s="13" t="s">
        <v>276</v>
      </c>
      <c r="B133" s="35" t="s">
        <v>277</v>
      </c>
      <c r="C133" s="4"/>
      <c r="D133" s="13"/>
      <c r="E133" s="13">
        <v>32251</v>
      </c>
      <c r="F133" s="14">
        <f t="shared" si="10"/>
        <v>16000</v>
      </c>
      <c r="G133" s="35" t="s">
        <v>84</v>
      </c>
      <c r="H133" s="4" t="s">
        <v>85</v>
      </c>
      <c r="I133" s="43"/>
      <c r="J133" s="35"/>
      <c r="K133" s="35"/>
      <c r="L133" s="9"/>
      <c r="M133" s="66"/>
      <c r="N133" s="2">
        <f t="shared" si="8"/>
        <v>20000</v>
      </c>
      <c r="O133" s="26">
        <v>9000</v>
      </c>
      <c r="P133" s="2"/>
      <c r="Q133" s="2"/>
      <c r="R133" s="2"/>
      <c r="S133" s="2"/>
      <c r="T133" s="2"/>
      <c r="U133" s="2"/>
      <c r="V133" s="2"/>
      <c r="W133" s="2"/>
      <c r="X133" s="2">
        <v>7000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6">
        <v>2000</v>
      </c>
      <c r="AJ133" s="2"/>
      <c r="AK133" s="2"/>
      <c r="AL133" s="26">
        <v>2000</v>
      </c>
      <c r="AM133" s="3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22.5">
      <c r="A134" s="13"/>
      <c r="B134" s="35" t="s">
        <v>278</v>
      </c>
      <c r="C134" s="4"/>
      <c r="D134" s="34" t="s">
        <v>62</v>
      </c>
      <c r="E134" s="13">
        <v>32252</v>
      </c>
      <c r="F134" s="14">
        <f t="shared" si="10"/>
        <v>4000</v>
      </c>
      <c r="G134" s="35" t="s">
        <v>84</v>
      </c>
      <c r="H134" s="4" t="s">
        <v>85</v>
      </c>
      <c r="I134" s="43"/>
      <c r="J134" s="35"/>
      <c r="K134" s="35"/>
      <c r="L134" s="9"/>
      <c r="M134" s="66"/>
      <c r="N134" s="2">
        <f t="shared" si="8"/>
        <v>5000</v>
      </c>
      <c r="O134" s="26">
        <v>0</v>
      </c>
      <c r="P134" s="2"/>
      <c r="Q134" s="2"/>
      <c r="R134" s="2"/>
      <c r="S134" s="2"/>
      <c r="T134" s="2"/>
      <c r="U134" s="2"/>
      <c r="V134" s="2"/>
      <c r="W134" s="2"/>
      <c r="X134" s="2">
        <v>5000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32"/>
      <c r="AJ134" s="2"/>
      <c r="AK134" s="2"/>
      <c r="AL134" s="32"/>
      <c r="AM134" s="3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22.5">
      <c r="A135" s="13" t="s">
        <v>279</v>
      </c>
      <c r="B135" s="35" t="s">
        <v>280</v>
      </c>
      <c r="C135" s="4"/>
      <c r="D135" s="4"/>
      <c r="E135" s="4">
        <v>32931</v>
      </c>
      <c r="F135" s="14">
        <f t="shared" si="10"/>
        <v>8800</v>
      </c>
      <c r="G135" s="35" t="s">
        <v>84</v>
      </c>
      <c r="H135" s="4" t="s">
        <v>85</v>
      </c>
      <c r="I135" s="43"/>
      <c r="J135" s="35"/>
      <c r="K135" s="43"/>
      <c r="M135" s="48"/>
      <c r="N135" s="2">
        <f t="shared" si="8"/>
        <v>11000</v>
      </c>
      <c r="O135" s="26">
        <v>8000</v>
      </c>
      <c r="P135" s="2"/>
      <c r="Q135" s="2"/>
      <c r="R135" s="2"/>
      <c r="S135" s="2"/>
      <c r="T135" s="2"/>
      <c r="U135" s="2"/>
      <c r="V135" s="2"/>
      <c r="W135" s="2"/>
      <c r="X135" s="2">
        <v>0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6">
        <v>3000</v>
      </c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22.5">
      <c r="A136" s="13" t="s">
        <v>281</v>
      </c>
      <c r="B136" s="35" t="s">
        <v>282</v>
      </c>
      <c r="C136" s="4"/>
      <c r="D136" s="13" t="s">
        <v>53</v>
      </c>
      <c r="E136" s="4">
        <v>32991</v>
      </c>
      <c r="F136" s="14">
        <f t="shared" si="10"/>
        <v>1600</v>
      </c>
      <c r="G136" s="35" t="s">
        <v>84</v>
      </c>
      <c r="H136" s="4" t="s">
        <v>85</v>
      </c>
      <c r="I136" s="43"/>
      <c r="J136" s="43"/>
      <c r="K136" s="43"/>
      <c r="M136" s="48"/>
      <c r="N136" s="2">
        <f t="shared" si="8"/>
        <v>2000</v>
      </c>
      <c r="O136" s="26">
        <v>2000</v>
      </c>
      <c r="P136" s="2"/>
      <c r="Q136" s="2"/>
      <c r="R136" s="2"/>
      <c r="S136" s="2"/>
      <c r="T136" s="2"/>
      <c r="U136" s="2"/>
      <c r="V136" s="2"/>
      <c r="W136" s="2"/>
      <c r="X136" s="2">
        <v>0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22.5">
      <c r="A137" s="13"/>
      <c r="B137" s="35" t="s">
        <v>283</v>
      </c>
      <c r="C137" s="4"/>
      <c r="D137" s="34" t="s">
        <v>62</v>
      </c>
      <c r="E137" s="4">
        <v>32999</v>
      </c>
      <c r="F137" s="14">
        <f t="shared" si="10"/>
        <v>1600</v>
      </c>
      <c r="G137" s="35" t="s">
        <v>84</v>
      </c>
      <c r="H137" s="4" t="s">
        <v>85</v>
      </c>
      <c r="I137" s="43"/>
      <c r="J137" s="43"/>
      <c r="K137" s="43"/>
      <c r="M137" s="48"/>
      <c r="N137" s="2">
        <f t="shared" si="8"/>
        <v>2000</v>
      </c>
      <c r="O137" s="2">
        <v>0</v>
      </c>
      <c r="P137" s="2"/>
      <c r="Q137" s="2"/>
      <c r="R137" s="2"/>
      <c r="S137" s="2"/>
      <c r="T137" s="2"/>
      <c r="U137" s="2"/>
      <c r="V137" s="2"/>
      <c r="W137" s="2"/>
      <c r="X137" s="2">
        <v>2000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6"/>
      <c r="AM137" s="3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s="62" customFormat="1" ht="22.5" hidden="1">
      <c r="A138" s="13" t="s">
        <v>284</v>
      </c>
      <c r="B138" s="45" t="s">
        <v>285</v>
      </c>
      <c r="C138" s="28"/>
      <c r="D138" s="28"/>
      <c r="E138" s="28">
        <v>32212</v>
      </c>
      <c r="F138" s="23"/>
      <c r="G138" s="45" t="s">
        <v>84</v>
      </c>
      <c r="H138" s="28"/>
      <c r="I138" s="61"/>
      <c r="J138" s="61"/>
      <c r="K138" s="61"/>
      <c r="L138" s="23">
        <v>171100</v>
      </c>
      <c r="M138" s="63"/>
      <c r="N138" s="2">
        <f t="shared" si="8"/>
        <v>168400</v>
      </c>
      <c r="O138" s="26">
        <v>0</v>
      </c>
      <c r="P138" s="26"/>
      <c r="Q138" s="26"/>
      <c r="R138" s="26"/>
      <c r="S138" s="26">
        <v>3000</v>
      </c>
      <c r="T138" s="26"/>
      <c r="U138" s="26"/>
      <c r="V138" s="26"/>
      <c r="W138" s="26">
        <v>15000</v>
      </c>
      <c r="X138" s="26">
        <v>0</v>
      </c>
      <c r="Y138" s="26">
        <v>7500</v>
      </c>
      <c r="Z138" s="26">
        <v>500</v>
      </c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>
        <v>142400</v>
      </c>
      <c r="AO138" s="26"/>
      <c r="AP138" s="26"/>
      <c r="AQ138" s="26"/>
      <c r="AR138" s="26"/>
      <c r="AS138" s="26"/>
      <c r="AT138" s="26"/>
      <c r="AU138" s="26"/>
      <c r="AV138" s="26"/>
    </row>
    <row r="139" spans="1:48" ht="22.5" hidden="1">
      <c r="A139" s="13" t="s">
        <v>286</v>
      </c>
      <c r="B139" s="35" t="s">
        <v>287</v>
      </c>
      <c r="C139" s="4"/>
      <c r="D139" s="4"/>
      <c r="E139" s="4">
        <v>32111</v>
      </c>
      <c r="F139" s="14"/>
      <c r="G139" s="35" t="s">
        <v>84</v>
      </c>
      <c r="H139" s="35" t="s">
        <v>148</v>
      </c>
      <c r="I139" s="43"/>
      <c r="J139" s="35"/>
      <c r="K139" s="43"/>
      <c r="L139" s="14">
        <v>32200</v>
      </c>
      <c r="M139" s="2"/>
      <c r="N139" s="2">
        <f t="shared" si="8"/>
        <v>32200</v>
      </c>
      <c r="O139" s="26">
        <v>21000</v>
      </c>
      <c r="P139" s="2"/>
      <c r="Q139" s="2"/>
      <c r="R139" s="2"/>
      <c r="S139" s="2"/>
      <c r="T139" s="2"/>
      <c r="U139" s="2"/>
      <c r="V139" s="2"/>
      <c r="W139" s="2"/>
      <c r="X139" s="2">
        <v>0</v>
      </c>
      <c r="Y139" s="2">
        <v>1000</v>
      </c>
      <c r="Z139" s="2">
        <v>1000</v>
      </c>
      <c r="AA139" s="2"/>
      <c r="AB139" s="26">
        <v>1000</v>
      </c>
      <c r="AC139" s="2"/>
      <c r="AD139" s="2"/>
      <c r="AE139" s="2">
        <v>4700</v>
      </c>
      <c r="AF139" s="2"/>
      <c r="AG139" s="2"/>
      <c r="AH139" s="26">
        <v>500</v>
      </c>
      <c r="AI139" s="26">
        <v>3000</v>
      </c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22.5" hidden="1">
      <c r="A140" s="13" t="s">
        <v>288</v>
      </c>
      <c r="B140" s="35" t="s">
        <v>289</v>
      </c>
      <c r="C140" s="4"/>
      <c r="D140" s="4"/>
      <c r="E140" s="4">
        <v>32112</v>
      </c>
      <c r="F140" s="14"/>
      <c r="G140" s="35" t="s">
        <v>84</v>
      </c>
      <c r="H140" s="35" t="s">
        <v>148</v>
      </c>
      <c r="I140" s="43"/>
      <c r="J140" s="35"/>
      <c r="K140" s="43"/>
      <c r="L140" s="14">
        <f>T140</f>
        <v>0</v>
      </c>
      <c r="M140" s="48"/>
      <c r="N140" s="2">
        <f t="shared" si="8"/>
        <v>0</v>
      </c>
      <c r="O140" s="2">
        <v>0</v>
      </c>
      <c r="P140" s="2"/>
      <c r="Q140" s="2"/>
      <c r="R140" s="2"/>
      <c r="S140" s="2"/>
      <c r="T140" s="2"/>
      <c r="U140" s="2"/>
      <c r="V140" s="2"/>
      <c r="W140" s="2"/>
      <c r="X140" s="2">
        <v>0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3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22.5" hidden="1">
      <c r="A141" s="13" t="s">
        <v>290</v>
      </c>
      <c r="B141" s="35" t="s">
        <v>291</v>
      </c>
      <c r="C141" s="4"/>
      <c r="D141" s="13" t="s">
        <v>292</v>
      </c>
      <c r="E141" s="4">
        <v>32411</v>
      </c>
      <c r="F141" s="14"/>
      <c r="G141" s="35" t="s">
        <v>84</v>
      </c>
      <c r="H141" s="35" t="s">
        <v>148</v>
      </c>
      <c r="I141" s="43"/>
      <c r="J141" s="43"/>
      <c r="K141" s="43"/>
      <c r="L141" s="14">
        <v>1000</v>
      </c>
      <c r="M141" s="48"/>
      <c r="N141" s="2">
        <f t="shared" si="8"/>
        <v>1000</v>
      </c>
      <c r="O141" s="2">
        <v>0</v>
      </c>
      <c r="P141" s="2"/>
      <c r="Q141" s="2"/>
      <c r="R141" s="2"/>
      <c r="S141" s="2"/>
      <c r="T141" s="2"/>
      <c r="U141" s="2"/>
      <c r="V141" s="2"/>
      <c r="W141" s="2"/>
      <c r="X141" s="2">
        <v>0</v>
      </c>
      <c r="Y141" s="2"/>
      <c r="Z141" s="2"/>
      <c r="AA141" s="2"/>
      <c r="AB141" s="2"/>
      <c r="AC141" s="2"/>
      <c r="AD141" s="2"/>
      <c r="AE141" s="2"/>
      <c r="AF141" s="2"/>
      <c r="AG141" s="2"/>
      <c r="AH141" s="26">
        <v>1000</v>
      </c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22.5" hidden="1">
      <c r="A142" s="13" t="s">
        <v>293</v>
      </c>
      <c r="B142" s="35" t="s">
        <v>294</v>
      </c>
      <c r="C142" s="4"/>
      <c r="D142" s="4"/>
      <c r="E142" s="4">
        <v>32412</v>
      </c>
      <c r="F142" s="14"/>
      <c r="G142" s="35" t="s">
        <v>84</v>
      </c>
      <c r="H142" s="35" t="s">
        <v>148</v>
      </c>
      <c r="I142" s="43"/>
      <c r="J142" s="43"/>
      <c r="K142" s="43"/>
      <c r="L142" s="14">
        <v>10000</v>
      </c>
      <c r="M142" s="48"/>
      <c r="N142" s="2">
        <f t="shared" si="8"/>
        <v>10000</v>
      </c>
      <c r="O142" s="2">
        <v>0</v>
      </c>
      <c r="P142" s="2"/>
      <c r="Q142" s="2"/>
      <c r="R142" s="2"/>
      <c r="S142" s="2"/>
      <c r="T142" s="2"/>
      <c r="U142" s="2"/>
      <c r="V142" s="2"/>
      <c r="W142" s="2"/>
      <c r="X142" s="2">
        <v>0</v>
      </c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6">
        <v>10000</v>
      </c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idden="1">
      <c r="A143" s="76" t="s">
        <v>295</v>
      </c>
      <c r="B143" s="77"/>
      <c r="C143" s="77"/>
      <c r="D143" s="37"/>
      <c r="E143" s="37"/>
      <c r="F143" s="38">
        <f>SUM(F36:F142)</f>
        <v>1674902.6107037505</v>
      </c>
      <c r="G143" s="39"/>
      <c r="H143" s="40"/>
      <c r="I143" s="39"/>
      <c r="J143" s="39"/>
      <c r="K143" s="41"/>
      <c r="M143" s="67"/>
      <c r="N143" s="38">
        <f t="shared" ref="N143:AN143" si="14">SUM(N9:N142)</f>
        <v>4240278</v>
      </c>
      <c r="O143" s="38">
        <f t="shared" si="14"/>
        <v>999000</v>
      </c>
      <c r="P143" s="38">
        <f t="shared" si="14"/>
        <v>95000</v>
      </c>
      <c r="Q143" s="38">
        <f t="shared" si="14"/>
        <v>40000</v>
      </c>
      <c r="R143" s="38">
        <f t="shared" si="14"/>
        <v>0</v>
      </c>
      <c r="S143" s="38">
        <f t="shared" si="14"/>
        <v>4000</v>
      </c>
      <c r="T143" s="38">
        <f t="shared" si="14"/>
        <v>1700000</v>
      </c>
      <c r="U143" s="38">
        <f t="shared" si="14"/>
        <v>258200</v>
      </c>
      <c r="V143" s="38">
        <f t="shared" si="14"/>
        <v>18000</v>
      </c>
      <c r="W143" s="38">
        <f t="shared" si="14"/>
        <v>23500</v>
      </c>
      <c r="X143" s="38">
        <f t="shared" si="14"/>
        <v>665000</v>
      </c>
      <c r="Y143" s="38">
        <f t="shared" si="14"/>
        <v>8500</v>
      </c>
      <c r="Z143" s="38">
        <f t="shared" si="14"/>
        <v>1500</v>
      </c>
      <c r="AA143" s="38">
        <f t="shared" si="14"/>
        <v>0</v>
      </c>
      <c r="AB143" s="38">
        <f t="shared" si="14"/>
        <v>3000</v>
      </c>
      <c r="AC143" s="38">
        <f t="shared" si="14"/>
        <v>0</v>
      </c>
      <c r="AD143" s="38">
        <f t="shared" si="14"/>
        <v>3000</v>
      </c>
      <c r="AE143" s="38">
        <f t="shared" si="14"/>
        <v>40100</v>
      </c>
      <c r="AF143" s="38">
        <f t="shared" si="14"/>
        <v>17500</v>
      </c>
      <c r="AG143" s="38">
        <f t="shared" si="14"/>
        <v>46000</v>
      </c>
      <c r="AH143" s="38">
        <f t="shared" si="14"/>
        <v>53000</v>
      </c>
      <c r="AI143" s="38">
        <f t="shared" si="14"/>
        <v>22078</v>
      </c>
      <c r="AJ143" s="38">
        <f t="shared" si="14"/>
        <v>83000</v>
      </c>
      <c r="AK143" s="38">
        <f t="shared" si="14"/>
        <v>0</v>
      </c>
      <c r="AL143" s="38">
        <f t="shared" si="14"/>
        <v>7500</v>
      </c>
      <c r="AM143" s="38">
        <f t="shared" si="14"/>
        <v>10000</v>
      </c>
      <c r="AN143" s="38">
        <f t="shared" si="14"/>
        <v>142400</v>
      </c>
      <c r="AO143" s="2"/>
      <c r="AP143" s="2"/>
      <c r="AQ143" s="2"/>
      <c r="AR143" s="2"/>
      <c r="AS143" s="2"/>
      <c r="AT143" s="2"/>
      <c r="AU143" s="2"/>
      <c r="AV143" s="2"/>
    </row>
    <row r="144" spans="1:48" ht="15" customHeight="1" thickBot="1">
      <c r="A144" s="78" t="s">
        <v>296</v>
      </c>
      <c r="B144" s="78"/>
      <c r="C144" s="78"/>
      <c r="D144" s="68"/>
      <c r="E144" s="69"/>
      <c r="F144" s="70">
        <f>F143+F34+F16</f>
        <v>3278102.6107037505</v>
      </c>
      <c r="G144" s="71"/>
      <c r="H144" s="72"/>
      <c r="I144" s="71"/>
      <c r="J144" s="71"/>
      <c r="K144" s="71"/>
      <c r="L144" s="1" t="s">
        <v>297</v>
      </c>
      <c r="M144" s="48"/>
      <c r="N144" s="2">
        <f t="shared" si="8"/>
        <v>10363200</v>
      </c>
      <c r="O144" s="2"/>
      <c r="P144" s="2"/>
      <c r="Q144" s="2"/>
      <c r="R144" s="32"/>
      <c r="S144" s="32">
        <v>166000</v>
      </c>
      <c r="T144" s="2"/>
      <c r="U144" s="2"/>
      <c r="V144" s="2"/>
      <c r="W144" s="32">
        <v>972500</v>
      </c>
      <c r="X144" s="2"/>
      <c r="Y144" s="32">
        <v>201700</v>
      </c>
      <c r="Z144" s="32">
        <v>115000</v>
      </c>
      <c r="AA144" s="2"/>
      <c r="AB144" s="2"/>
      <c r="AC144" s="32"/>
      <c r="AD144" s="32"/>
      <c r="AE144" s="32"/>
      <c r="AF144" s="2"/>
      <c r="AG144" s="2"/>
      <c r="AH144" s="2"/>
      <c r="AI144" s="2"/>
      <c r="AJ144" s="2"/>
      <c r="AK144" s="2"/>
      <c r="AL144" s="2"/>
      <c r="AM144" s="32"/>
      <c r="AN144" s="32">
        <v>8908000</v>
      </c>
      <c r="AO144" s="2"/>
      <c r="AP144" s="2"/>
      <c r="AQ144" s="2"/>
      <c r="AR144" s="2"/>
      <c r="AS144" s="2"/>
      <c r="AT144" s="2"/>
      <c r="AU144" s="2"/>
      <c r="AV144" s="2"/>
    </row>
    <row r="145" spans="1:48">
      <c r="L145" s="1" t="s">
        <v>298</v>
      </c>
      <c r="M145" s="2"/>
      <c r="N145" s="2">
        <f t="shared" ref="N145:AN145" si="15">N143+N144</f>
        <v>14603478</v>
      </c>
      <c r="O145" s="2">
        <f t="shared" si="15"/>
        <v>999000</v>
      </c>
      <c r="P145" s="2">
        <f t="shared" si="15"/>
        <v>95000</v>
      </c>
      <c r="Q145" s="2">
        <f t="shared" si="15"/>
        <v>40000</v>
      </c>
      <c r="R145" s="2">
        <f t="shared" si="15"/>
        <v>0</v>
      </c>
      <c r="S145" s="2">
        <f t="shared" si="15"/>
        <v>170000</v>
      </c>
      <c r="T145" s="2">
        <f t="shared" si="15"/>
        <v>1700000</v>
      </c>
      <c r="U145" s="2">
        <f t="shared" si="15"/>
        <v>258200</v>
      </c>
      <c r="V145" s="2">
        <f t="shared" si="15"/>
        <v>18000</v>
      </c>
      <c r="W145" s="2">
        <f t="shared" si="15"/>
        <v>996000</v>
      </c>
      <c r="X145" s="2">
        <f t="shared" si="15"/>
        <v>665000</v>
      </c>
      <c r="Y145" s="2">
        <f t="shared" si="15"/>
        <v>210200</v>
      </c>
      <c r="Z145" s="2">
        <f t="shared" si="15"/>
        <v>116500</v>
      </c>
      <c r="AA145" s="2">
        <f t="shared" si="15"/>
        <v>0</v>
      </c>
      <c r="AB145" s="2">
        <f t="shared" si="15"/>
        <v>3000</v>
      </c>
      <c r="AC145" s="2">
        <f t="shared" si="15"/>
        <v>0</v>
      </c>
      <c r="AD145" s="2">
        <f t="shared" si="15"/>
        <v>3000</v>
      </c>
      <c r="AE145" s="2">
        <f t="shared" si="15"/>
        <v>40100</v>
      </c>
      <c r="AF145" s="2">
        <f t="shared" si="15"/>
        <v>17500</v>
      </c>
      <c r="AG145" s="2">
        <f t="shared" si="15"/>
        <v>46000</v>
      </c>
      <c r="AH145" s="2">
        <f t="shared" si="15"/>
        <v>53000</v>
      </c>
      <c r="AI145" s="2">
        <f t="shared" si="15"/>
        <v>22078</v>
      </c>
      <c r="AJ145" s="2">
        <f t="shared" si="15"/>
        <v>83000</v>
      </c>
      <c r="AK145" s="2">
        <f t="shared" si="15"/>
        <v>0</v>
      </c>
      <c r="AL145" s="2">
        <f t="shared" si="15"/>
        <v>7500</v>
      </c>
      <c r="AM145" s="2">
        <f t="shared" si="15"/>
        <v>10000</v>
      </c>
      <c r="AN145" s="2">
        <f t="shared" si="15"/>
        <v>9050400</v>
      </c>
      <c r="AO145" s="2"/>
      <c r="AP145" s="2"/>
      <c r="AQ145" s="2"/>
      <c r="AR145" s="2"/>
      <c r="AS145" s="2"/>
      <c r="AT145" s="2"/>
      <c r="AU145" s="2"/>
      <c r="AV145" s="2"/>
    </row>
    <row r="146" spans="1:48" ht="22.5" customHeight="1">
      <c r="A146" s="79" t="s">
        <v>299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M146" s="48"/>
      <c r="N146" s="2">
        <f t="shared" si="8"/>
        <v>0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>
      <c r="M147" s="48"/>
      <c r="N147" s="2">
        <f t="shared" si="8"/>
        <v>0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>
      <c r="B148" s="1" t="s">
        <v>300</v>
      </c>
      <c r="M148" s="48"/>
      <c r="N148" s="2">
        <f t="shared" si="8"/>
        <v>0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s="73" customFormat="1">
      <c r="B149" s="25" t="s">
        <v>301</v>
      </c>
      <c r="E149" s="58"/>
      <c r="H149" s="58"/>
      <c r="L149" s="73" t="s">
        <v>302</v>
      </c>
      <c r="M149" s="74"/>
      <c r="N149" s="74">
        <f t="shared" ref="N149:S149" si="16">N145-N146-N147-N148</f>
        <v>14603478</v>
      </c>
      <c r="O149" s="74">
        <f t="shared" si="16"/>
        <v>999000</v>
      </c>
      <c r="P149" s="74">
        <f t="shared" si="16"/>
        <v>95000</v>
      </c>
      <c r="Q149" s="74">
        <f t="shared" si="16"/>
        <v>40000</v>
      </c>
      <c r="R149" s="74">
        <f t="shared" si="16"/>
        <v>0</v>
      </c>
      <c r="S149" s="74">
        <f t="shared" si="16"/>
        <v>170000</v>
      </c>
      <c r="T149" s="74">
        <f>T145-T146-T147-T148</f>
        <v>1700000</v>
      </c>
      <c r="U149" s="74">
        <f t="shared" ref="U149:AN149" si="17">U145-U146-U147-U148</f>
        <v>258200</v>
      </c>
      <c r="V149" s="74">
        <f t="shared" si="17"/>
        <v>18000</v>
      </c>
      <c r="W149" s="74">
        <f t="shared" si="17"/>
        <v>996000</v>
      </c>
      <c r="X149" s="74">
        <f t="shared" si="17"/>
        <v>665000</v>
      </c>
      <c r="Y149" s="74">
        <f t="shared" si="17"/>
        <v>210200</v>
      </c>
      <c r="Z149" s="74">
        <f t="shared" si="17"/>
        <v>116500</v>
      </c>
      <c r="AA149" s="74">
        <f t="shared" si="17"/>
        <v>0</v>
      </c>
      <c r="AB149" s="74">
        <f t="shared" si="17"/>
        <v>3000</v>
      </c>
      <c r="AC149" s="74">
        <f t="shared" si="17"/>
        <v>0</v>
      </c>
      <c r="AD149" s="74">
        <f t="shared" si="17"/>
        <v>3000</v>
      </c>
      <c r="AE149" s="74">
        <f t="shared" si="17"/>
        <v>40100</v>
      </c>
      <c r="AF149" s="74">
        <f t="shared" si="17"/>
        <v>17500</v>
      </c>
      <c r="AG149" s="74">
        <f t="shared" si="17"/>
        <v>46000</v>
      </c>
      <c r="AH149" s="74">
        <f t="shared" si="17"/>
        <v>53000</v>
      </c>
      <c r="AI149" s="74">
        <f t="shared" si="17"/>
        <v>22078</v>
      </c>
      <c r="AJ149" s="74">
        <f t="shared" si="17"/>
        <v>83000</v>
      </c>
      <c r="AK149" s="74">
        <f t="shared" si="17"/>
        <v>0</v>
      </c>
      <c r="AL149" s="74">
        <f t="shared" si="17"/>
        <v>7500</v>
      </c>
      <c r="AM149" s="74">
        <f t="shared" si="17"/>
        <v>10000</v>
      </c>
      <c r="AN149" s="74">
        <f t="shared" si="17"/>
        <v>9050400</v>
      </c>
      <c r="AO149" s="74"/>
      <c r="AP149" s="74"/>
      <c r="AQ149" s="75"/>
      <c r="AR149" s="75"/>
    </row>
    <row r="150" spans="1:48">
      <c r="B150" s="1" t="s">
        <v>303</v>
      </c>
      <c r="I150" s="80" t="s">
        <v>304</v>
      </c>
      <c r="J150" s="80"/>
      <c r="M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48"/>
      <c r="AR150" s="48"/>
    </row>
    <row r="151" spans="1:48">
      <c r="M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48"/>
      <c r="AR151" s="48"/>
    </row>
    <row r="152" spans="1:48">
      <c r="I152" s="80" t="s">
        <v>305</v>
      </c>
      <c r="J152" s="80"/>
      <c r="M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48"/>
      <c r="AR152" s="48"/>
    </row>
    <row r="153" spans="1:48">
      <c r="F153" s="73"/>
      <c r="G153" s="73"/>
      <c r="H153" s="58"/>
      <c r="I153" s="73"/>
      <c r="J153" s="73"/>
      <c r="K153" s="73"/>
      <c r="L153" s="73"/>
      <c r="M153" s="74"/>
      <c r="N153" s="7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48"/>
      <c r="AR153" s="48"/>
    </row>
    <row r="154" spans="1:48">
      <c r="M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48"/>
      <c r="AR154" s="48"/>
    </row>
    <row r="155" spans="1:48">
      <c r="M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48"/>
      <c r="AR155" s="48"/>
    </row>
    <row r="156" spans="1:48">
      <c r="M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48"/>
      <c r="AR156" s="48"/>
    </row>
    <row r="157" spans="1:48">
      <c r="M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48"/>
      <c r="AR157" s="48"/>
    </row>
    <row r="158" spans="1:48">
      <c r="M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48"/>
      <c r="AR158" s="48"/>
    </row>
    <row r="159" spans="1:48">
      <c r="M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48"/>
      <c r="AR159" s="48"/>
    </row>
    <row r="160" spans="1:48">
      <c r="M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48"/>
      <c r="AR160" s="48"/>
    </row>
    <row r="161" spans="13:44">
      <c r="M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48"/>
      <c r="AR161" s="48"/>
    </row>
    <row r="162" spans="13:44">
      <c r="M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48"/>
      <c r="AR162" s="48"/>
    </row>
    <row r="163" spans="13:44">
      <c r="M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48"/>
      <c r="AR163" s="48"/>
    </row>
    <row r="164" spans="13:44"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</row>
    <row r="165" spans="13:44"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</row>
    <row r="166" spans="13:44"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</row>
    <row r="167" spans="13:44"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</row>
    <row r="168" spans="13:44"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</row>
    <row r="169" spans="13:44"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</row>
    <row r="170" spans="13:44"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</row>
    <row r="171" spans="13:44"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</row>
    <row r="172" spans="13:44"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</row>
    <row r="173" spans="13:44"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</row>
    <row r="174" spans="13:44"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</row>
    <row r="175" spans="13:44"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</row>
  </sheetData>
  <sheetProtection algorithmName="SHA-512" hashValue="qEnYHvEEzkIVWX/5ohjvllChcBN2u25uRWfjXbYWY35BNbmGWyyoWVEimTtTGIZPMWfckVnFbo9ijXXFdwPLEg==" saltValue="yyh02ujcShwcNsJ60snGvg==" spinCount="100000" sheet="1" objects="1" scenarios="1"/>
  <mergeCells count="17">
    <mergeCell ref="A35:K35"/>
    <mergeCell ref="A2:K2"/>
    <mergeCell ref="A7:K7"/>
    <mergeCell ref="A8:K8"/>
    <mergeCell ref="A10:K10"/>
    <mergeCell ref="A13:K13"/>
    <mergeCell ref="A16:C16"/>
    <mergeCell ref="A17:K17"/>
    <mergeCell ref="A18:K18"/>
    <mergeCell ref="A23:K23"/>
    <mergeCell ref="A28:K28"/>
    <mergeCell ref="A34:C34"/>
    <mergeCell ref="A143:C143"/>
    <mergeCell ref="A144:C144"/>
    <mergeCell ref="A146:K146"/>
    <mergeCell ref="I150:J150"/>
    <mergeCell ref="I152:J15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nabave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2016-02-26T13:08:22Z</dcterms:modified>
</cp:coreProperties>
</file>